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ix\Documents\TRABAJOS 3ER SEMESTRE\"/>
    </mc:Choice>
  </mc:AlternateContent>
  <xr:revisionPtr revIDLastSave="0" documentId="13_ncr:1_{412500AD-513F-499B-A9A9-9FA5AAC75AE5}" xr6:coauthVersionLast="38" xr6:coauthVersionMax="38" xr10:uidLastSave="{00000000-0000-0000-0000-000000000000}"/>
  <bookViews>
    <workbookView xWindow="0" yWindow="0" windowWidth="11265" windowHeight="4590" firstSheet="6" activeTab="8" xr2:uid="{4DB4288C-E6EC-4016-B0B6-EEC8601BE337}"/>
  </bookViews>
  <sheets>
    <sheet name="FI Y FR EJEMPLO" sheetId="1" r:id="rId1"/>
    <sheet name="Ejemplo 1" sheetId="2" r:id="rId2"/>
    <sheet name="Ejemplo 2" sheetId="3" r:id="rId3"/>
    <sheet name="Ejemplo 3" sheetId="4" r:id="rId4"/>
    <sheet name="Hoja3" sheetId="8" r:id="rId5"/>
    <sheet name="Md,M,Mo" sheetId="5" r:id="rId6"/>
    <sheet name="EJEMPLO 1M,Mo,Md" sheetId="9" r:id="rId7"/>
    <sheet name="EJEMPLO 2M,Mo,Md" sheetId="11" r:id="rId8"/>
    <sheet name="EJEMPLO 3M,Mo,Md" sheetId="12" r:id="rId9"/>
    <sheet name="R,σ,Var" sheetId="10" r:id="rId10"/>
  </sheets>
  <definedNames>
    <definedName name="_xlchart.v1.0" hidden="1">'Md,M,Mo'!$F$2:$F$4</definedName>
    <definedName name="_xlchart.v1.1" hidden="1">'Md,M,Mo'!$G$2:$G$4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2" l="1"/>
  <c r="G3" i="12"/>
  <c r="G2" i="12"/>
  <c r="G4" i="11" l="1"/>
  <c r="G3" i="11"/>
  <c r="G2" i="11"/>
  <c r="G4" i="9" l="1"/>
  <c r="G3" i="9"/>
  <c r="G2" i="9"/>
  <c r="F9" i="10" l="1"/>
  <c r="F5" i="10"/>
  <c r="F4" i="10"/>
  <c r="F3" i="10"/>
  <c r="H6" i="4" l="1"/>
  <c r="H5" i="4"/>
  <c r="H4" i="4"/>
  <c r="H3" i="4"/>
  <c r="H2" i="4"/>
  <c r="G6" i="4"/>
  <c r="G5" i="4"/>
  <c r="G4" i="4"/>
  <c r="G3" i="4"/>
  <c r="G2" i="4"/>
  <c r="F7" i="4"/>
  <c r="F6" i="4"/>
  <c r="F5" i="4"/>
  <c r="F4" i="4"/>
  <c r="F3" i="4"/>
  <c r="F2" i="4"/>
  <c r="G6" i="3" l="1"/>
  <c r="H6" i="3" s="1"/>
  <c r="G5" i="3"/>
  <c r="G4" i="3"/>
  <c r="G3" i="3"/>
  <c r="G2" i="3"/>
  <c r="H2" i="3" s="1"/>
  <c r="H3" i="3"/>
  <c r="H5" i="3"/>
  <c r="H4" i="3"/>
  <c r="F7" i="3"/>
  <c r="F6" i="3"/>
  <c r="F5" i="3"/>
  <c r="F4" i="3"/>
  <c r="F3" i="3"/>
  <c r="F2" i="3"/>
  <c r="H6" i="2" l="1"/>
  <c r="H5" i="2"/>
  <c r="H4" i="2"/>
  <c r="H3" i="2"/>
  <c r="H2" i="2"/>
  <c r="G6" i="2"/>
  <c r="G5" i="2"/>
  <c r="G4" i="2"/>
  <c r="G3" i="2"/>
  <c r="G2" i="2"/>
  <c r="F7" i="2" l="1"/>
  <c r="F6" i="2"/>
  <c r="F5" i="2"/>
  <c r="F4" i="2"/>
  <c r="F3" i="2"/>
  <c r="F2" i="2"/>
  <c r="G4" i="5" l="1"/>
  <c r="G3" i="5"/>
  <c r="G2" i="5"/>
  <c r="H3" i="1" l="1"/>
  <c r="H4" i="1"/>
  <c r="H5" i="1"/>
  <c r="H6" i="1"/>
  <c r="H2" i="1"/>
  <c r="G6" i="1"/>
  <c r="G5" i="1"/>
  <c r="G4" i="1"/>
  <c r="G3" i="1"/>
  <c r="G2" i="1"/>
  <c r="F7" i="1" l="1"/>
  <c r="F6" i="1"/>
  <c r="F5" i="1"/>
  <c r="F4" i="1"/>
  <c r="F3" i="1"/>
  <c r="F2" i="1"/>
  <c r="F1048576" i="1"/>
</calcChain>
</file>

<file path=xl/sharedStrings.xml><?xml version="1.0" encoding="utf-8"?>
<sst xmlns="http://schemas.openxmlformats.org/spreadsheetml/2006/main" count="236" uniqueCount="148">
  <si>
    <t>¿Los docentes de preescolar estan a favor  o en contra de llevar clases virtuaes con susu alumnos en el jardin de niños?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</si>
  <si>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</si>
  <si>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</si>
  <si>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</si>
  <si>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</si>
  <si>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</si>
  <si>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</si>
  <si>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</si>
  <si>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</si>
  <si>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</si>
  <si>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</si>
  <si>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</si>
  <si>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</si>
  <si>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</si>
  <si>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</si>
  <si>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x</t>
  </si>
  <si>
    <t>1:En contra</t>
  </si>
  <si>
    <t>2:Bastante en contra</t>
  </si>
  <si>
    <t>4:Bastante a favor</t>
  </si>
  <si>
    <t>5:A favor</t>
  </si>
  <si>
    <t>Docente 15</t>
  </si>
  <si>
    <t>Respuestas</t>
  </si>
  <si>
    <t>Datos</t>
  </si>
  <si>
    <t>fr(frecuencia relativa)</t>
  </si>
  <si>
    <t>Fi(frecuencia absoluta)</t>
  </si>
  <si>
    <t>porcentaje</t>
  </si>
  <si>
    <t>Reglas de codificacion</t>
  </si>
  <si>
    <t>3:Indiferente</t>
  </si>
  <si>
    <t>¿Cuántos años hemos invertido en netsros</t>
  </si>
  <si>
    <t>Poblacion/muestra(N)</t>
  </si>
  <si>
    <t>Media(Md)</t>
  </si>
  <si>
    <t>Mediana(M)</t>
  </si>
  <si>
    <t>Moda(Mo)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</si>
  <si>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</si>
  <si>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</si>
  <si>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</si>
  <si>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</si>
  <si>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</si>
  <si>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</si>
  <si>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</si>
  <si>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</si>
  <si>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</si>
  <si>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</si>
  <si>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</si>
  <si>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</si>
  <si>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</si>
  <si>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</si>
  <si>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</si>
  <si>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</si>
  <si>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</si>
  <si>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</si>
  <si>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</si>
  <si>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</si>
  <si>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¿CREES QUE LA SOCIEDAD INFLUYE EN LOS APRENDIZAJES DE LOS NIÑOS?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</si>
  <si>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</si>
  <si>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</si>
  <si>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</si>
  <si>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</si>
  <si>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</si>
  <si>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</si>
  <si>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</si>
  <si>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</si>
  <si>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</si>
  <si>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</si>
  <si>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</si>
  <si>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</si>
  <si>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</si>
  <si>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</si>
  <si>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</si>
  <si>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 xml:space="preserve">RESPUESTAS </t>
  </si>
  <si>
    <t>REGLAS DE CODIFICACION</t>
  </si>
  <si>
    <t>1:Nada de esfuerzo</t>
  </si>
  <si>
    <t>2:Casi ningun esfuerzo</t>
  </si>
  <si>
    <t>3:Ningun esfuerzo</t>
  </si>
  <si>
    <t>4:Mucho esfuerzo</t>
  </si>
  <si>
    <t>5:Bastante esfuerzo</t>
  </si>
  <si>
    <t>DATOS</t>
  </si>
  <si>
    <t>Fi(Frecuencia absoluta)</t>
  </si>
  <si>
    <t>Fr(Frecuencia relativa)</t>
  </si>
  <si>
    <t>Porcentaje</t>
  </si>
  <si>
    <t>¿QUE TAN SEGURO ESTA DE SU CAPACIDAD DE ASEGURARSE DE QUE LA ESCUELA DE SU HIJO/A CUMPLA CON LAS NECESIDADES DE APRENDIZAJE DE SU HIJA/O?</t>
  </si>
  <si>
    <t>1:Casi Nunca</t>
  </si>
  <si>
    <t>3:A veces</t>
  </si>
  <si>
    <t>4:Con frecuencia</t>
  </si>
  <si>
    <t>5:Casi todo el tiempo</t>
  </si>
  <si>
    <t>2:De vez en cuando</t>
  </si>
  <si>
    <t>FI(Frecuencia absoluta)</t>
  </si>
  <si>
    <t>RESPUESTAS</t>
  </si>
  <si>
    <t>¿CUANTO ESFUERZO INVIERTE USTED EN AYUDAR A SU HIJO/A A QUE APRENDA A HACER LAS COSAS POR SI MISMO/A?</t>
  </si>
  <si>
    <t>Papa 1</t>
  </si>
  <si>
    <t>Papa 2</t>
  </si>
  <si>
    <t>Papa 3</t>
  </si>
  <si>
    <t>Papa 4</t>
  </si>
  <si>
    <t>Papa 5</t>
  </si>
  <si>
    <t>Papa 6</t>
  </si>
  <si>
    <t>Papa 7</t>
  </si>
  <si>
    <t>Papa 8</t>
  </si>
  <si>
    <t>Papa 9</t>
  </si>
  <si>
    <t>Papa 10</t>
  </si>
  <si>
    <t>Papa 11</t>
  </si>
  <si>
    <t>Papa 12</t>
  </si>
  <si>
    <t>Papa 13</t>
  </si>
  <si>
    <t>Papa 14</t>
  </si>
  <si>
    <t>Papa 15</t>
  </si>
  <si>
    <t>RESPUESTA</t>
  </si>
  <si>
    <t>2:Ningun esfuerzo</t>
  </si>
  <si>
    <t>3:Algo de esfuerzo</t>
  </si>
  <si>
    <t>4:Bastante esfuerzo</t>
  </si>
  <si>
    <t>Docente 16</t>
  </si>
  <si>
    <t>Docente 17</t>
  </si>
  <si>
    <t>Docente 18</t>
  </si>
  <si>
    <t>Docente 19</t>
  </si>
  <si>
    <t>Docente 20</t>
  </si>
  <si>
    <t>¿Cuánto gana un docente de acuerdo a su preparacion academica?(de manea quincena)</t>
  </si>
  <si>
    <t>R</t>
  </si>
  <si>
    <t>σ</t>
  </si>
  <si>
    <t>Desviacion estandar</t>
  </si>
  <si>
    <t>Persona 16</t>
  </si>
  <si>
    <t>Persona 17</t>
  </si>
  <si>
    <t>Persona 18</t>
  </si>
  <si>
    <t>Persona 19</t>
  </si>
  <si>
    <t>Persona 20</t>
  </si>
  <si>
    <t>cuanto gasta en los utiles escolares  que se le encargan en el aula escolar en el total de sus hijos</t>
  </si>
  <si>
    <t>$</t>
  </si>
  <si>
    <t>Padre 1</t>
  </si>
  <si>
    <t>Padre 2</t>
  </si>
  <si>
    <t>Padre 3</t>
  </si>
  <si>
    <t>Padre 4</t>
  </si>
  <si>
    <t>Padre 5</t>
  </si>
  <si>
    <t>Padre 6</t>
  </si>
  <si>
    <t>Padre 7</t>
  </si>
  <si>
    <t>Padre 8</t>
  </si>
  <si>
    <t>Padre 9</t>
  </si>
  <si>
    <t>Padre 10</t>
  </si>
  <si>
    <t>Padre 11</t>
  </si>
  <si>
    <t>Padre 12</t>
  </si>
  <si>
    <t>Padre 13</t>
  </si>
  <si>
    <t>Padre 14</t>
  </si>
  <si>
    <t>Padre 15</t>
  </si>
  <si>
    <t>Padre 16</t>
  </si>
  <si>
    <t>Padre 17</t>
  </si>
  <si>
    <t>Padre 18</t>
  </si>
  <si>
    <t>Padre 19</t>
  </si>
  <si>
    <t>Padre 20</t>
  </si>
  <si>
    <t>En un aproximado me podria decir cuantos alumnos cree que conforma el salon de su hij(a) para que el docente pueda tener mas control de sus aprendizajes</t>
  </si>
  <si>
    <t>Respuesta</t>
  </si>
  <si>
    <t>cuantas horas cree que invierte un maestro en crear actividades,hacer el amterial necesario,investigar,estudiar,organizar todo para que sus hijos tengan un buen aprendizaje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</si>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</sst>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rgb="FF111111"/>
      <name val="Arial"/>
      <family val="2"/>
    </font>
    <font>
      <sz val="11"/>
      <color rgb="FF11111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ashed">
        <color rgb="FFFFCC66"/>
      </left>
      <right/>
      <top/>
      <bottom style="dashed">
        <color rgb="FFFFCC66"/>
      </bottom>
      <diagonal/>
    </border>
    <border>
      <left/>
      <right style="dashed">
        <color rgb="FFFFCC66"/>
      </right>
      <top/>
      <bottom style="dashed">
        <color rgb="FFFFCC66"/>
      </bottom>
      <diagonal/>
    </border>
    <border>
      <left style="dashed">
        <color rgb="FFFFCC66"/>
      </left>
      <right/>
      <top style="dashed">
        <color rgb="FFFFCC66"/>
      </top>
      <bottom style="dashed">
        <color rgb="FFFFCC66"/>
      </bottom>
      <diagonal/>
    </border>
    <border>
      <left/>
      <right style="dashed">
        <color rgb="FFFFCC66"/>
      </right>
      <top style="dashed">
        <color rgb="FFFFCC66"/>
      </top>
      <bottom style="dashed">
        <color rgb="FFFFCC66"/>
      </bottom>
      <diagonal/>
    </border>
    <border>
      <left style="medium">
        <color theme="2" tint="-9.9948118533890809E-2"/>
      </left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dashed">
        <color rgb="FFCC99FF"/>
      </left>
      <right style="dashed">
        <color rgb="FFCC99FF"/>
      </right>
      <top style="dashed">
        <color rgb="FFCC99FF"/>
      </top>
      <bottom style="dashed">
        <color rgb="FFCC99FF"/>
      </bottom>
      <diagonal/>
    </border>
    <border>
      <left style="mediumDashed">
        <color theme="2" tint="-0.24994659260841701"/>
      </left>
      <right/>
      <top style="mediumDashed">
        <color theme="2" tint="-0.24994659260841701"/>
      </top>
      <bottom/>
      <diagonal/>
    </border>
    <border>
      <left/>
      <right/>
      <top style="mediumDashed">
        <color theme="2" tint="-0.24994659260841701"/>
      </top>
      <bottom/>
      <diagonal/>
    </border>
    <border>
      <left/>
      <right style="mediumDashed">
        <color theme="2" tint="-0.24994659260841701"/>
      </right>
      <top style="mediumDashed">
        <color theme="2" tint="-0.24994659260841701"/>
      </top>
      <bottom/>
      <diagonal/>
    </border>
    <border>
      <left style="dashed">
        <color rgb="FFCC99FF"/>
      </left>
      <right style="dashed">
        <color rgb="FFCC99FF"/>
      </right>
      <top/>
      <bottom style="dashed">
        <color rgb="FFCC99FF"/>
      </bottom>
      <diagonal/>
    </border>
    <border>
      <left style="dashed">
        <color rgb="FFCC99FF"/>
      </left>
      <right style="dashed">
        <color rgb="FFCC99FF"/>
      </right>
      <top style="dashed">
        <color rgb="FFCC99FF"/>
      </top>
      <bottom/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 style="thick">
        <color theme="7" tint="0.39994506668294322"/>
      </bottom>
      <diagonal/>
    </border>
    <border>
      <left style="mediumDashed">
        <color rgb="FFFF99CC"/>
      </left>
      <right style="mediumDashed">
        <color rgb="FFFF99CC"/>
      </right>
      <top style="mediumDashed">
        <color rgb="FFFF99CC"/>
      </top>
      <bottom style="mediumDashed">
        <color rgb="FFFF99CC"/>
      </bottom>
      <diagonal/>
    </border>
    <border>
      <left style="dashed">
        <color rgb="FF33CC33"/>
      </left>
      <right style="dashed">
        <color rgb="FF33CC33"/>
      </right>
      <top style="dashed">
        <color rgb="FF33CC33"/>
      </top>
      <bottom style="dashed">
        <color rgb="FF33CC33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slantDashDot">
        <color rgb="FFFF9966"/>
      </left>
      <right style="slantDashDot">
        <color rgb="FFFF9966"/>
      </right>
      <top style="slantDashDot">
        <color rgb="FFFF9966"/>
      </top>
      <bottom style="slantDashDot">
        <color rgb="FFFF9966"/>
      </bottom>
      <diagonal/>
    </border>
    <border>
      <left style="double">
        <color theme="7" tint="0.39994506668294322"/>
      </left>
      <right style="double">
        <color theme="7" tint="0.39994506668294322"/>
      </right>
      <top style="double">
        <color theme="7" tint="0.39994506668294322"/>
      </top>
      <bottom style="double">
        <color theme="7" tint="0.39994506668294322"/>
      </bottom>
      <diagonal/>
    </border>
    <border>
      <left style="mediumDashDot">
        <color rgb="FFCC99FF"/>
      </left>
      <right style="mediumDashDot">
        <color rgb="FFCC99FF"/>
      </right>
      <top style="mediumDashDot">
        <color rgb="FFCC99FF"/>
      </top>
      <bottom style="mediumDashDot">
        <color rgb="FFCC99FF"/>
      </bottom>
      <diagonal/>
    </border>
    <border>
      <left style="dotted">
        <color rgb="FFCC99FF"/>
      </left>
      <right style="dotted">
        <color rgb="FFCC99FF"/>
      </right>
      <top style="dotted">
        <color rgb="FFCC99FF"/>
      </top>
      <bottom style="dotted">
        <color rgb="FFCC99FF"/>
      </bottom>
      <diagonal/>
    </border>
    <border>
      <left style="thick">
        <color rgb="FF99FFCC"/>
      </left>
      <right style="thick">
        <color rgb="FF99FFCC"/>
      </right>
      <top style="thick">
        <color rgb="FF99FFCC"/>
      </top>
      <bottom style="thick">
        <color rgb="FF99FFCC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Dashed">
        <color theme="5" tint="0.39994506668294322"/>
      </left>
      <right style="mediumDashed">
        <color theme="5" tint="0.39994506668294322"/>
      </right>
      <top style="mediumDashed">
        <color theme="5" tint="0.39994506668294322"/>
      </top>
      <bottom style="mediumDashed">
        <color theme="5" tint="0.39994506668294322"/>
      </bottom>
      <diagonal/>
    </border>
    <border>
      <left style="dotted">
        <color theme="8" tint="0.39994506668294322"/>
      </left>
      <right style="dotted">
        <color theme="8" tint="0.39994506668294322"/>
      </right>
      <top style="dotted">
        <color theme="8" tint="0.39994506668294322"/>
      </top>
      <bottom style="dotted">
        <color theme="8" tint="0.39994506668294322"/>
      </bottom>
      <diagonal/>
    </border>
    <border>
      <left style="dashed">
        <color rgb="FF99FFCC"/>
      </left>
      <right style="dashed">
        <color rgb="FF99FFCC"/>
      </right>
      <top style="dashed">
        <color rgb="FF99FFCC"/>
      </top>
      <bottom style="dashed">
        <color rgb="FF99FFCC"/>
      </bottom>
      <diagonal/>
    </border>
    <border>
      <left style="slantDashDot">
        <color rgb="FFCCECFF"/>
      </left>
      <right/>
      <top style="slantDashDot">
        <color rgb="FFCCECFF"/>
      </top>
      <bottom style="slantDashDot">
        <color rgb="FFCCECFF"/>
      </bottom>
      <diagonal/>
    </border>
    <border>
      <left/>
      <right style="slantDashDot">
        <color rgb="FFCCECFF"/>
      </right>
      <top style="slantDashDot">
        <color rgb="FFCCECFF"/>
      </top>
      <bottom style="slantDashDot">
        <color rgb="FFCCECFF"/>
      </bottom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 style="mediumDashed">
        <color rgb="FF99FF99"/>
      </left>
      <right style="mediumDashed">
        <color rgb="FF99FF99"/>
      </right>
      <top style="mediumDashed">
        <color rgb="FF99FF99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wrapText="1"/>
    </xf>
    <xf numFmtId="0" fontId="0" fillId="5" borderId="0" xfId="0" applyFill="1"/>
    <xf numFmtId="0" fontId="1" fillId="6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6" borderId="1" xfId="0" applyFill="1" applyBorder="1"/>
    <xf numFmtId="0" fontId="0" fillId="2" borderId="1" xfId="0" applyFill="1" applyBorder="1"/>
    <xf numFmtId="43" fontId="0" fillId="3" borderId="1" xfId="1" applyFont="1" applyFill="1" applyBorder="1"/>
    <xf numFmtId="9" fontId="0" fillId="4" borderId="1" xfId="2" applyFont="1" applyFill="1" applyBorder="1"/>
    <xf numFmtId="0" fontId="0" fillId="0" borderId="0" xfId="0" applyAlignment="1">
      <alignment wrapText="1"/>
    </xf>
    <xf numFmtId="43" fontId="0" fillId="0" borderId="0" xfId="1" applyFont="1"/>
    <xf numFmtId="0" fontId="0" fillId="13" borderId="2" xfId="0" applyFill="1" applyBorder="1"/>
    <xf numFmtId="0" fontId="0" fillId="13" borderId="3" xfId="0" applyFill="1" applyBorder="1" applyAlignment="1">
      <alignment horizontal="center"/>
    </xf>
    <xf numFmtId="0" fontId="0" fillId="13" borderId="4" xfId="0" applyFill="1" applyBorder="1"/>
    <xf numFmtId="0" fontId="0" fillId="13" borderId="5" xfId="0" applyFill="1" applyBorder="1" applyAlignment="1">
      <alignment horizontal="center"/>
    </xf>
    <xf numFmtId="0" fontId="0" fillId="14" borderId="4" xfId="0" applyFill="1" applyBorder="1"/>
    <xf numFmtId="0" fontId="0" fillId="14" borderId="5" xfId="0" applyFill="1" applyBorder="1" applyAlignment="1">
      <alignment horizontal="center"/>
    </xf>
    <xf numFmtId="0" fontId="4" fillId="11" borderId="6" xfId="0" applyFont="1" applyFill="1" applyBorder="1" applyAlignment="1">
      <alignment wrapText="1"/>
    </xf>
    <xf numFmtId="0" fontId="4" fillId="12" borderId="7" xfId="0" applyFont="1" applyFill="1" applyBorder="1" applyAlignment="1">
      <alignment horizontal="center" wrapText="1"/>
    </xf>
    <xf numFmtId="0" fontId="0" fillId="8" borderId="8" xfId="0" applyFill="1" applyBorder="1"/>
    <xf numFmtId="0" fontId="0" fillId="6" borderId="8" xfId="0" applyFill="1" applyBorder="1"/>
    <xf numFmtId="43" fontId="0" fillId="9" borderId="8" xfId="1" applyFont="1" applyFill="1" applyBorder="1"/>
    <xf numFmtId="9" fontId="0" fillId="10" borderId="8" xfId="2" applyFont="1" applyFill="1" applyBorder="1"/>
    <xf numFmtId="0" fontId="0" fillId="6" borderId="13" xfId="0" applyFill="1" applyBorder="1"/>
    <xf numFmtId="0" fontId="4" fillId="6" borderId="12" xfId="0" applyFont="1" applyFill="1" applyBorder="1"/>
    <xf numFmtId="0" fontId="4" fillId="7" borderId="14" xfId="0" applyFont="1" applyFill="1" applyBorder="1" applyAlignment="1">
      <alignment horizontal="center" wrapText="1"/>
    </xf>
    <xf numFmtId="0" fontId="5" fillId="15" borderId="14" xfId="0" applyFont="1" applyFill="1" applyBorder="1"/>
    <xf numFmtId="0" fontId="4" fillId="4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7" borderId="11" xfId="0" applyFont="1" applyFill="1" applyBorder="1"/>
    <xf numFmtId="0" fontId="4" fillId="7" borderId="0" xfId="0" applyFont="1" applyFill="1" applyAlignment="1">
      <alignment horizontal="center" wrapText="1"/>
    </xf>
    <xf numFmtId="0" fontId="6" fillId="17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wrapText="1"/>
    </xf>
    <xf numFmtId="0" fontId="7" fillId="9" borderId="15" xfId="0" applyFont="1" applyFill="1" applyBorder="1"/>
    <xf numFmtId="0" fontId="0" fillId="18" borderId="0" xfId="0" applyFill="1"/>
    <xf numFmtId="0" fontId="0" fillId="16" borderId="16" xfId="0" applyFill="1" applyBorder="1"/>
    <xf numFmtId="0" fontId="0" fillId="4" borderId="16" xfId="0" applyFill="1" applyBorder="1" applyAlignment="1">
      <alignment wrapText="1"/>
    </xf>
    <xf numFmtId="0" fontId="0" fillId="13" borderId="16" xfId="0" applyFill="1" applyBorder="1" applyAlignment="1">
      <alignment wrapText="1"/>
    </xf>
    <xf numFmtId="0" fontId="0" fillId="11" borderId="16" xfId="0" applyFill="1" applyBorder="1"/>
    <xf numFmtId="0" fontId="0" fillId="18" borderId="16" xfId="0" applyFill="1" applyBorder="1"/>
    <xf numFmtId="0" fontId="0" fillId="19" borderId="16" xfId="0" applyFill="1" applyBorder="1"/>
    <xf numFmtId="43" fontId="0" fillId="2" borderId="16" xfId="1" applyFont="1" applyFill="1" applyBorder="1"/>
    <xf numFmtId="9" fontId="0" fillId="8" borderId="16" xfId="2" applyFont="1" applyFill="1" applyBorder="1"/>
    <xf numFmtId="0" fontId="0" fillId="12" borderId="17" xfId="0" applyFill="1" applyBorder="1"/>
    <xf numFmtId="0" fontId="0" fillId="12" borderId="17" xfId="0" applyFill="1" applyBorder="1" applyAlignment="1">
      <alignment horizontal="center"/>
    </xf>
    <xf numFmtId="0" fontId="0" fillId="16" borderId="17" xfId="0" applyFill="1" applyBorder="1"/>
    <xf numFmtId="0" fontId="0" fillId="16" borderId="17" xfId="0" applyFill="1" applyBorder="1" applyAlignment="1">
      <alignment horizontal="center"/>
    </xf>
    <xf numFmtId="0" fontId="1" fillId="20" borderId="0" xfId="0" applyFont="1" applyFill="1" applyAlignment="1">
      <alignment wrapText="1"/>
    </xf>
    <xf numFmtId="0" fontId="1" fillId="21" borderId="0" xfId="0" applyFont="1" applyFill="1" applyAlignment="1">
      <alignment wrapText="1"/>
    </xf>
    <xf numFmtId="0" fontId="2" fillId="21" borderId="18" xfId="0" applyFont="1" applyFill="1" applyBorder="1"/>
    <xf numFmtId="0" fontId="0" fillId="20" borderId="18" xfId="0" applyFill="1" applyBorder="1" applyAlignment="1">
      <alignment horizontal="center"/>
    </xf>
    <xf numFmtId="0" fontId="0" fillId="22" borderId="0" xfId="0" applyFill="1"/>
    <xf numFmtId="0" fontId="1" fillId="23" borderId="0" xfId="0" applyFont="1" applyFill="1" applyAlignment="1">
      <alignment wrapText="1"/>
    </xf>
    <xf numFmtId="0" fontId="0" fillId="8" borderId="0" xfId="0" applyFill="1"/>
    <xf numFmtId="0" fontId="1" fillId="15" borderId="0" xfId="0" applyFont="1" applyFill="1"/>
    <xf numFmtId="0" fontId="4" fillId="24" borderId="0" xfId="0" applyFont="1" applyFill="1" applyAlignment="1">
      <alignment horizontal="center" wrapText="1"/>
    </xf>
    <xf numFmtId="0" fontId="4" fillId="23" borderId="0" xfId="0" applyFont="1" applyFill="1" applyAlignment="1">
      <alignment horizontal="center"/>
    </xf>
    <xf numFmtId="0" fontId="8" fillId="25" borderId="0" xfId="0" applyFont="1" applyFill="1"/>
    <xf numFmtId="0" fontId="8" fillId="20" borderId="0" xfId="0" applyFont="1" applyFill="1"/>
    <xf numFmtId="0" fontId="0" fillId="2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15" borderId="20" xfId="0" applyFont="1" applyFill="1" applyBorder="1"/>
    <xf numFmtId="0" fontId="4" fillId="15" borderId="20" xfId="0" applyFont="1" applyFill="1" applyBorder="1" applyAlignment="1">
      <alignment wrapText="1"/>
    </xf>
    <xf numFmtId="0" fontId="0" fillId="9" borderId="20" xfId="0" applyFill="1" applyBorder="1"/>
    <xf numFmtId="43" fontId="0" fillId="9" borderId="20" xfId="1" applyFont="1" applyFill="1" applyBorder="1"/>
    <xf numFmtId="9" fontId="0" fillId="9" borderId="20" xfId="2" applyFont="1" applyFill="1" applyBorder="1"/>
    <xf numFmtId="0" fontId="4" fillId="13" borderId="21" xfId="0" applyFont="1" applyFill="1" applyBorder="1" applyAlignment="1">
      <alignment horizontal="center" wrapText="1"/>
    </xf>
    <xf numFmtId="0" fontId="9" fillId="9" borderId="21" xfId="0" applyFont="1" applyFill="1" applyBorder="1"/>
    <xf numFmtId="0" fontId="10" fillId="0" borderId="0" xfId="0" applyFont="1"/>
    <xf numFmtId="0" fontId="11" fillId="0" borderId="0" xfId="0" applyFont="1" applyAlignment="1">
      <alignment wrapText="1"/>
    </xf>
    <xf numFmtId="0" fontId="8" fillId="4" borderId="19" xfId="0" applyFont="1" applyFill="1" applyBorder="1"/>
    <xf numFmtId="0" fontId="8" fillId="5" borderId="19" xfId="0" applyFont="1" applyFill="1" applyBorder="1" applyAlignment="1">
      <alignment horizontal="center"/>
    </xf>
    <xf numFmtId="0" fontId="12" fillId="9" borderId="0" xfId="0" applyFont="1" applyFill="1" applyAlignment="1">
      <alignment wrapText="1"/>
    </xf>
    <xf numFmtId="0" fontId="13" fillId="5" borderId="0" xfId="0" applyFont="1" applyFill="1"/>
    <xf numFmtId="0" fontId="8" fillId="9" borderId="0" xfId="0" applyFont="1" applyFill="1"/>
    <xf numFmtId="0" fontId="14" fillId="19" borderId="0" xfId="0" applyFont="1" applyFill="1" applyAlignment="1">
      <alignment wrapText="1"/>
    </xf>
    <xf numFmtId="0" fontId="4" fillId="25" borderId="0" xfId="0" applyFont="1" applyFill="1" applyAlignment="1">
      <alignment wrapText="1"/>
    </xf>
    <xf numFmtId="0" fontId="15" fillId="15" borderId="0" xfId="0" applyFont="1" applyFill="1" applyAlignment="1">
      <alignment horizontal="center"/>
    </xf>
    <xf numFmtId="0" fontId="6" fillId="5" borderId="0" xfId="0" applyFont="1" applyFill="1"/>
    <xf numFmtId="0" fontId="6" fillId="18" borderId="0" xfId="0" applyFont="1" applyFill="1"/>
    <xf numFmtId="0" fontId="6" fillId="20" borderId="0" xfId="0" applyFont="1" applyFill="1"/>
    <xf numFmtId="0" fontId="6" fillId="13" borderId="0" xfId="0" applyFont="1" applyFill="1" applyAlignment="1">
      <alignment horizontal="center"/>
    </xf>
    <xf numFmtId="0" fontId="0" fillId="16" borderId="0" xfId="0" applyFill="1"/>
    <xf numFmtId="0" fontId="0" fillId="7" borderId="22" xfId="0" applyFill="1" applyBorder="1"/>
    <xf numFmtId="0" fontId="0" fillId="16" borderId="22" xfId="0" applyFill="1" applyBorder="1"/>
    <xf numFmtId="0" fontId="4" fillId="16" borderId="0" xfId="0" applyFont="1" applyFill="1" applyAlignment="1">
      <alignment wrapText="1"/>
    </xf>
    <xf numFmtId="0" fontId="4" fillId="22" borderId="0" xfId="0" applyFont="1" applyFill="1"/>
    <xf numFmtId="0" fontId="4" fillId="15" borderId="23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0" fillId="8" borderId="24" xfId="0" applyFill="1" applyBorder="1" applyAlignment="1">
      <alignment wrapText="1"/>
    </xf>
    <xf numFmtId="0" fontId="0" fillId="8" borderId="24" xfId="0" applyFill="1" applyBorder="1"/>
    <xf numFmtId="0" fontId="6" fillId="16" borderId="25" xfId="0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0" fontId="4" fillId="16" borderId="22" xfId="0" applyFont="1" applyFill="1" applyBorder="1" applyAlignment="1">
      <alignment horizontal="center"/>
    </xf>
    <xf numFmtId="0" fontId="4" fillId="7" borderId="26" xfId="0" applyFont="1" applyFill="1" applyBorder="1" applyAlignment="1">
      <alignment wrapText="1"/>
    </xf>
    <xf numFmtId="0" fontId="0" fillId="13" borderId="26" xfId="0" applyFill="1" applyBorder="1"/>
    <xf numFmtId="0" fontId="1" fillId="18" borderId="27" xfId="0" applyFont="1" applyFill="1" applyBorder="1" applyAlignment="1">
      <alignment horizontal="center"/>
    </xf>
    <xf numFmtId="0" fontId="1" fillId="18" borderId="28" xfId="0" applyFont="1" applyFill="1" applyBorder="1" applyAlignment="1">
      <alignment horizontal="center"/>
    </xf>
    <xf numFmtId="0" fontId="4" fillId="26" borderId="30" xfId="0" applyFont="1" applyFill="1" applyBorder="1" applyAlignment="1">
      <alignment wrapText="1"/>
    </xf>
    <xf numFmtId="0" fontId="4" fillId="26" borderId="30" xfId="0" applyFont="1" applyFill="1" applyBorder="1"/>
    <xf numFmtId="0" fontId="4" fillId="27" borderId="29" xfId="0" applyFont="1" applyFill="1" applyBorder="1" applyAlignment="1">
      <alignment horizontal="center"/>
    </xf>
    <xf numFmtId="0" fontId="4" fillId="17" borderId="2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00"/>
      <color rgb="FFCCECFF"/>
      <color rgb="FF99FFCC"/>
      <color rgb="FFFFFF99"/>
      <color rgb="FFCCFFCC"/>
      <color rgb="FF99FF99"/>
      <color rgb="FF99FF66"/>
      <color rgb="FFCCFF66"/>
      <color rgb="FFFFCC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753264537584976"/>
          <c:y val="0.27616614477519807"/>
          <c:w val="0.86762263412725582"/>
          <c:h val="0.374239371567296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3-4B8D-9E16-A4C8EAF118F7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3-4B8D-9E16-A4C8EAF118F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83294191"/>
        <c:axId val="1579885967"/>
      </c:barChart>
      <c:catAx>
        <c:axId val="15832941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9885967"/>
        <c:crosses val="autoZero"/>
        <c:auto val="1"/>
        <c:lblAlgn val="ctr"/>
        <c:lblOffset val="100"/>
        <c:noMultiLvlLbl val="0"/>
      </c:catAx>
      <c:valAx>
        <c:axId val="157988596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8329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5-4878-B535-1C950909C950}"/>
            </c:ext>
          </c:extLst>
        </c:ser>
        <c:ser>
          <c:idx val="1"/>
          <c:order val="1"/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5-4878-B535-1C950909C9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7895327"/>
        <c:axId val="1454706575"/>
      </c:lineChart>
      <c:catAx>
        <c:axId val="15878953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4706575"/>
        <c:crosses val="autoZero"/>
        <c:auto val="1"/>
        <c:lblAlgn val="ctr"/>
        <c:lblOffset val="100"/>
        <c:noMultiLvlLbl val="0"/>
      </c:catAx>
      <c:valAx>
        <c:axId val="145470657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8789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00B-4B59-ACC7-1C9BC89C4D2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00B-4B59-ACC7-1C9BC89C4D2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00B-4B59-ACC7-1C9BC89C4D2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00B-4B59-ACC7-1C9BC89C4D2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00B-4B59-ACC7-1C9BC89C4D2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3-4191-82BC-54D1EB4B9D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00B-4B59-ACC7-1C9BC89C4D2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00B-4B59-ACC7-1C9BC89C4D2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300B-4B59-ACC7-1C9BC89C4D2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300B-4B59-ACC7-1C9BC89C4D2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300B-4B59-ACC7-1C9BC89C4D2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3-4191-82BC-54D1EB4B9D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6-4101-BBED-A665E6C52619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1'!$F$2:$F$6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6-4101-BBED-A665E6C5261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6041008"/>
        <c:axId val="964217376"/>
      </c:barChart>
      <c:catAx>
        <c:axId val="856041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4217376"/>
        <c:crosses val="autoZero"/>
        <c:auto val="1"/>
        <c:lblAlgn val="ctr"/>
        <c:lblOffset val="100"/>
        <c:noMultiLvlLbl val="0"/>
      </c:catAx>
      <c:valAx>
        <c:axId val="9642173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5604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EA-4E5F-AA6E-4D8C4588F8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EA-4E5F-AA6E-4D8C4588F8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EA-4E5F-AA6E-4D8C4588F8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EEA-4E5F-AA6E-4D8C4588F8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EEA-4E5F-AA6E-4D8C4588F87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1'!$H$2:$H$6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0.2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D-494C-90E8-F0CFF38D81B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D-4EBE-9ED1-1E62990333A4}"/>
            </c:ext>
          </c:extLst>
        </c:ser>
        <c:ser>
          <c:idx val="1"/>
          <c:order val="1"/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1'!$G$2:$G$6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0.2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D-4EBE-9ED1-1E62990333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976031568"/>
        <c:axId val="1002120016"/>
        <c:axId val="0"/>
      </c:bar3DChart>
      <c:catAx>
        <c:axId val="97603156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02120016"/>
        <c:crosses val="autoZero"/>
        <c:auto val="1"/>
        <c:lblAlgn val="ctr"/>
        <c:lblOffset val="100"/>
        <c:noMultiLvlLbl val="0"/>
      </c:catAx>
      <c:valAx>
        <c:axId val="100212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603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'Ejemplo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'Ejemplo 2'!$F$2:$F$6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F-4F8B-8BD5-32B222F32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111791"/>
        <c:axId val="1302143567"/>
      </c:scatterChart>
      <c:valAx>
        <c:axId val="121511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2143567"/>
        <c:crosses val="autoZero"/>
        <c:crossBetween val="midCat"/>
      </c:valAx>
      <c:valAx>
        <c:axId val="130214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5111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2'!$E$2:$E$6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3-4FA0-924D-F7ADE40DE8A4}"/>
            </c:ext>
          </c:extLst>
        </c:ser>
        <c:ser>
          <c:idx val="1"/>
          <c:order val="1"/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'Ejemplo 2'!$G$2:$G$6</c:f>
              <c:numCache>
                <c:formatCode>_(* #,##0.00_);_(* \(#,##0.00\);_(* "-"??_);_(@_)</c:formatCode>
                <c:ptCount val="5"/>
                <c:pt idx="0">
                  <c:v>0.13333333333333333</c:v>
                </c:pt>
                <c:pt idx="1">
                  <c:v>0.2</c:v>
                </c:pt>
                <c:pt idx="2">
                  <c:v>0.26666666666666666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23-4FA0-924D-F7ADE40DE8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306078879"/>
        <c:axId val="1201272767"/>
        <c:axId val="0"/>
      </c:bar3DChart>
      <c:catAx>
        <c:axId val="13060788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1272767"/>
        <c:crosses val="autoZero"/>
        <c:auto val="1"/>
        <c:lblAlgn val="ctr"/>
        <c:lblOffset val="100"/>
        <c:noMultiLvlLbl val="0"/>
      </c:catAx>
      <c:valAx>
        <c:axId val="12012727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607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	Porcentaje</a:t>
            </a:r>
          </a:p>
        </c:rich>
      </c:tx>
      <c:layout>
        <c:manualLayout>
          <c:xMode val="edge"/>
          <c:yMode val="edge"/>
          <c:x val="0.1414813518680535"/>
          <c:y val="4.244030648362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C660-4B29-B116-5854ABC87E3E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660-4B29-B116-5854ABC87E3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660-4B29-B116-5854ABC87E3E}"/>
              </c:ext>
            </c:extLst>
          </c:dPt>
          <c:dPt>
            <c:idx val="3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C660-4B29-B116-5854ABC87E3E}"/>
              </c:ext>
            </c:extLst>
          </c:dPt>
          <c:dPt>
            <c:idx val="4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C660-4B29-B116-5854ABC87E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2'!$H$2:$H$6</c:f>
              <c:numCache>
                <c:formatCode>0%</c:formatCode>
                <c:ptCount val="5"/>
                <c:pt idx="0">
                  <c:v>0.13333333333333333</c:v>
                </c:pt>
                <c:pt idx="1">
                  <c:v>0.2</c:v>
                </c:pt>
                <c:pt idx="2">
                  <c:v>0.26666666666666666</c:v>
                </c:pt>
                <c:pt idx="3">
                  <c:v>0.13333333333333333</c:v>
                </c:pt>
                <c:pt idx="4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6-4108-ACD3-21030A19BF1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6-41A0-B09F-D9EBA15BD85D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3'!$F$2:$F$6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6-41A0-B09F-D9EBA15BD8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1146047"/>
        <c:axId val="736575055"/>
      </c:barChart>
      <c:catAx>
        <c:axId val="8111460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6575055"/>
        <c:crosses val="autoZero"/>
        <c:auto val="1"/>
        <c:lblAlgn val="ctr"/>
        <c:lblOffset val="100"/>
        <c:noMultiLvlLbl val="0"/>
      </c:catAx>
      <c:valAx>
        <c:axId val="7365750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1114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val>
            <c:numRef>
              <c:f>'Ejemplo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6-4181-92DB-0E79E91A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186047"/>
        <c:axId val="61659251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'Ejemplo 3'!$G$2:$G$6</c:f>
              <c:numCache>
                <c:formatCode>_(* #,##0.00_);_(* \(#,##0.00\);_(* "-"??_);_(@_)</c:formatCode>
                <c:ptCount val="5"/>
                <c:pt idx="0">
                  <c:v>0.13333333333333333</c:v>
                </c:pt>
                <c:pt idx="1">
                  <c:v>0.26666666666666666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6-4181-92DB-0E79E91A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182847"/>
        <c:axId val="616592927"/>
      </c:lineChart>
      <c:catAx>
        <c:axId val="8111860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6592511"/>
        <c:crosses val="autoZero"/>
        <c:auto val="1"/>
        <c:lblAlgn val="ctr"/>
        <c:lblOffset val="100"/>
        <c:noMultiLvlLbl val="0"/>
      </c:catAx>
      <c:valAx>
        <c:axId val="616592511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1186047"/>
        <c:crosses val="autoZero"/>
        <c:crossBetween val="between"/>
      </c:valAx>
      <c:valAx>
        <c:axId val="616592927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1182847"/>
        <c:crosses val="max"/>
        <c:crossBetween val="between"/>
      </c:valAx>
      <c:catAx>
        <c:axId val="811182847"/>
        <c:scaling>
          <c:orientation val="minMax"/>
        </c:scaling>
        <c:delete val="1"/>
        <c:axPos val="b"/>
        <c:majorTickMark val="none"/>
        <c:minorTickMark val="none"/>
        <c:tickLblPos val="nextTo"/>
        <c:crossAx val="6165929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7250627559783328E-2"/>
          <c:y val="0.18886166858745604"/>
          <c:w val="0.83742343770643413"/>
          <c:h val="0.7055204492940059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80C-438E-925C-2A2B7FBB94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80C-438E-925C-2A2B7FBB94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80C-438E-925C-2A2B7FBB94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80C-438E-925C-2A2B7FBB94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80C-438E-925C-2A2B7FBB94F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3'!$H$2:$H$6</c:f>
              <c:numCache>
                <c:formatCode>0%</c:formatCode>
                <c:ptCount val="5"/>
                <c:pt idx="0">
                  <c:v>0.13333333333333333</c:v>
                </c:pt>
                <c:pt idx="1">
                  <c:v>0.26666666666666666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E-4698-A894-D4CCF651E5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mo,m,md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1M,Mo,Md'!$F$2:$F$4</c:f>
              <c:strCache>
                <c:ptCount val="3"/>
                <c:pt idx="0">
                  <c:v>Media(Md)</c:v>
                </c:pt>
                <c:pt idx="1">
                  <c:v>Mediana(M)</c:v>
                </c:pt>
                <c:pt idx="2">
                  <c:v>Moda(Mo)</c:v>
                </c:pt>
              </c:strCache>
            </c:strRef>
          </c:cat>
          <c:val>
            <c:numRef>
              <c:f>'EJEMPLO 1M,Mo,Md'!$G$2:$G$4</c:f>
              <c:numCache>
                <c:formatCode>General</c:formatCode>
                <c:ptCount val="3"/>
                <c:pt idx="0">
                  <c:v>1719.85</c:v>
                </c:pt>
                <c:pt idx="1">
                  <c:v>1360</c:v>
                </c:pt>
                <c:pt idx="2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7-4227-9947-B063D36595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787377104"/>
        <c:axId val="795273824"/>
        <c:axId val="0"/>
      </c:bar3DChart>
      <c:catAx>
        <c:axId val="7873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5273824"/>
        <c:crosses val="autoZero"/>
        <c:auto val="1"/>
        <c:lblAlgn val="ctr"/>
        <c:lblOffset val="100"/>
        <c:noMultiLvlLbl val="0"/>
      </c:catAx>
      <c:valAx>
        <c:axId val="795273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8737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M,Mo,Md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'EJEMPLO 2M,Mo,Md'!$F$2:$F$4</c:f>
              <c:strCache>
                <c:ptCount val="3"/>
                <c:pt idx="0">
                  <c:v>Media(Md)</c:v>
                </c:pt>
                <c:pt idx="1">
                  <c:v>Mediana(M)</c:v>
                </c:pt>
                <c:pt idx="2">
                  <c:v>Moda(Mo)</c:v>
                </c:pt>
              </c:strCache>
            </c:strRef>
          </c:cat>
          <c:val>
            <c:numRef>
              <c:f>'EJEMPLO 2M,Mo,Md'!$G$2:$G$4</c:f>
              <c:numCache>
                <c:formatCode>General</c:formatCode>
                <c:ptCount val="3"/>
                <c:pt idx="0">
                  <c:v>30.45</c:v>
                </c:pt>
                <c:pt idx="1">
                  <c:v>30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D-436A-BEC1-10C3C3DDD3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5256095"/>
        <c:axId val="1028897583"/>
      </c:barChart>
      <c:catAx>
        <c:axId val="865256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28897583"/>
        <c:crosses val="autoZero"/>
        <c:auto val="1"/>
        <c:lblAlgn val="ctr"/>
        <c:lblOffset val="100"/>
        <c:noMultiLvlLbl val="0"/>
      </c:catAx>
      <c:valAx>
        <c:axId val="1028897583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65256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Md,M,Mo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solidFill>
          <a:schemeClr val="accent1">
            <a:alpha val="3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'EJEMPLO 3M,Mo,Md'!$F$2:$F$4</c:f>
              <c:strCache>
                <c:ptCount val="3"/>
                <c:pt idx="0">
                  <c:v>Media(Md)</c:v>
                </c:pt>
                <c:pt idx="1">
                  <c:v>Mediana(M)</c:v>
                </c:pt>
                <c:pt idx="2">
                  <c:v>Moda(Mo)</c:v>
                </c:pt>
              </c:strCache>
            </c:strRef>
          </c:cat>
          <c:val>
            <c:numRef>
              <c:f>'EJEMPLO 3M,Mo,Md'!$G$2:$G$4</c:f>
              <c:numCache>
                <c:formatCode>General</c:formatCode>
                <c:ptCount val="3"/>
                <c:pt idx="0">
                  <c:v>5.8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8-4F1D-960F-AE57335E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4"/>
        <c:gapDepth val="0"/>
        <c:shape val="box"/>
        <c:axId val="487664560"/>
        <c:axId val="491277904"/>
        <c:axId val="353931184"/>
      </c:bar3DChart>
      <c:catAx>
        <c:axId val="487664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1277904"/>
        <c:crosses val="autoZero"/>
        <c:auto val="1"/>
        <c:lblAlgn val="ctr"/>
        <c:lblOffset val="100"/>
        <c:noMultiLvlLbl val="0"/>
      </c:catAx>
      <c:valAx>
        <c:axId val="49127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7664560"/>
        <c:crosses val="autoZero"/>
        <c:crossBetween val="between"/>
      </c:valAx>
      <c:serAx>
        <c:axId val="35393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127790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/>
    <cx:plotArea>
      <cx:plotAreaRegion>
        <cx:series layoutId="waterfall" uniqueId="{FD40391E-BEEF-4516-818D-C8F3D5E7D91D}">
          <cx:dataLabels pos="outEnd">
            <cx:visibility seriesName="0" categoryName="0" value="1"/>
          </cx:dataLabels>
          <cx:dataId val="0"/>
          <cx:layoutPr>
            <cx:visibility connectorLines="0"/>
            <cx:subtotals/>
          </cx:layoutPr>
        </cx:series>
      </cx:plotAreaRegion>
      <cx:axis id="0">
        <cx:catScaling gapWidth="0.25"/>
        <cx:tickLabels/>
      </cx:axis>
      <cx:axis id="1" hidden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5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  <a:sp3d/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>
      <cs:styleClr val="0"/>
    </cs:fillRef>
    <cs:effectRef idx="0"/>
    <cs:fontRef idx="minor">
      <a:schemeClr val="dk1"/>
    </cs:fontRef>
    <cs:spPr>
      <a:solidFill>
        <a:schemeClr val="phClr">
          <a:alpha val="30000"/>
        </a:schemeClr>
      </a:solidFill>
      <a:sp3d/>
    </cs:spPr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lumMod val="60000"/>
            <a:lumOff val="40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lumMod val="50000"/>
            <a:lumOff val="5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6</xdr:row>
      <xdr:rowOff>190499</xdr:rowOff>
    </xdr:from>
    <xdr:to>
      <xdr:col>6</xdr:col>
      <xdr:colOff>171450</xdr:colOff>
      <xdr:row>14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E075FF-45D0-40CD-AF8E-08A192BB4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285750</xdr:colOff>
      <xdr:row>6</xdr:row>
      <xdr:rowOff>166687</xdr:rowOff>
    </xdr:from>
    <xdr:to>
      <xdr:col>10</xdr:col>
      <xdr:colOff>0</xdr:colOff>
      <xdr:row>14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45DA6A-A73F-402E-A1AA-F54E2CBAED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447676</xdr:colOff>
      <xdr:row>15</xdr:row>
      <xdr:rowOff>119063</xdr:rowOff>
    </xdr:from>
    <xdr:to>
      <xdr:col>7</xdr:col>
      <xdr:colOff>714375</xdr:colOff>
      <xdr:row>26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599AAF-E53A-4EF5-933E-6187A13E8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438151</xdr:colOff>
      <xdr:row>8</xdr:row>
      <xdr:rowOff>42863</xdr:rowOff>
    </xdr:from>
    <xdr:to>
      <xdr:col>6</xdr:col>
      <xdr:colOff>552451</xdr:colOff>
      <xdr:row>16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5CB6288-825E-489B-93E6-21D7493A2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161926</xdr:colOff>
      <xdr:row>18</xdr:row>
      <xdr:rowOff>52388</xdr:rowOff>
    </xdr:from>
    <xdr:to>
      <xdr:col>8</xdr:col>
      <xdr:colOff>733426</xdr:colOff>
      <xdr:row>27</xdr:row>
      <xdr:rowOff>66676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241A9D-6290-4ABE-993D-C2BE75A3B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6</xdr:row>
      <xdr:rowOff>185737</xdr:rowOff>
    </xdr:from>
    <xdr:to>
      <xdr:col>11</xdr:col>
      <xdr:colOff>428625</xdr:colOff>
      <xdr:row>16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014C51E-632D-4346-85DF-FFCE5ADA1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7</xdr:row>
      <xdr:rowOff>157163</xdr:rowOff>
    </xdr:from>
    <xdr:to>
      <xdr:col>6</xdr:col>
      <xdr:colOff>523875</xdr:colOff>
      <xdr:row>16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6841D8-1EF1-419B-AA1B-8B2742CA1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6</xdr:row>
      <xdr:rowOff>185737</xdr:rowOff>
    </xdr:from>
    <xdr:to>
      <xdr:col>11</xdr:col>
      <xdr:colOff>733425</xdr:colOff>
      <xdr:row>16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48774C-BA4F-4C54-9A1E-5EE40F332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238125</xdr:colOff>
      <xdr:row>18</xdr:row>
      <xdr:rowOff>90487</xdr:rowOff>
    </xdr:from>
    <xdr:to>
      <xdr:col>9</xdr:col>
      <xdr:colOff>257175</xdr:colOff>
      <xdr:row>26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FA1EED2-3D04-4341-9D4C-085AFA47F6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523184</xdr:colOff>
      <xdr:row>7</xdr:row>
      <xdr:rowOff>133074</xdr:rowOff>
    </xdr:from>
    <xdr:to>
      <xdr:col>7</xdr:col>
      <xdr:colOff>593587</xdr:colOff>
      <xdr:row>19</xdr:row>
      <xdr:rowOff>55217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320DB4-7FBD-4102-90FC-D586EEFA4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107363</xdr:colOff>
      <xdr:row>7</xdr:row>
      <xdr:rowOff>150963</xdr:rowOff>
    </xdr:from>
    <xdr:to>
      <xdr:col>12</xdr:col>
      <xdr:colOff>466530</xdr:colOff>
      <xdr:row>18</xdr:row>
      <xdr:rowOff>165228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FA9BD7-8113-4561-9F4D-FB7EA7AF3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452867</xdr:colOff>
      <xdr:row>20</xdr:row>
      <xdr:rowOff>52576</xdr:rowOff>
    </xdr:from>
    <xdr:to>
      <xdr:col>10</xdr:col>
      <xdr:colOff>231264</xdr:colOff>
      <xdr:row>31</xdr:row>
      <xdr:rowOff>180095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402AA9C-0D1D-44B3-87EF-03C9171702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7</xdr:row>
      <xdr:rowOff>123825</xdr:rowOff>
    </xdr:from>
    <xdr:to>
      <xdr:col>7</xdr:col>
      <xdr:colOff>581025</xdr:colOff>
      <xdr:row>19</xdr:row>
      <xdr:rowOff>14287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FC62DAA-D62E-4ED4-B282-AB1D6C9810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90875" y="2447925"/>
              <a:ext cx="4714875" cy="29765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6</xdr:row>
      <xdr:rowOff>114300</xdr:rowOff>
    </xdr:from>
    <xdr:to>
      <xdr:col>7</xdr:col>
      <xdr:colOff>438150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097DC5-77AE-4BDD-AB0C-8C6963B97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5</xdr:row>
      <xdr:rowOff>176212</xdr:rowOff>
    </xdr:from>
    <xdr:to>
      <xdr:col>8</xdr:col>
      <xdr:colOff>600075</xdr:colOff>
      <xdr:row>20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601D03-D06E-48A1-B79F-E0FA86AAB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5</xdr:row>
      <xdr:rowOff>52387</xdr:rowOff>
    </xdr:from>
    <xdr:to>
      <xdr:col>7</xdr:col>
      <xdr:colOff>266700</xdr:colOff>
      <xdr:row>16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4D70A3-6B4D-4123-BC95-9D209D2A63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E5EE-6DF8-4ECF-A5A9-18F75AE80DE7}">
  <dimension ref="A1:L1048576"/>
  <sheetViews>
    <sheetView zoomScale="68" zoomScaleNormal="68" workbookViewId="0">
      <selection activeCell="C20" sqref="C20"/>
    </sheetView>
  </sheetViews>
  <sheetFormatPr baseColWidth="10" defaultRowHeight="15" x14ac:dyDescent="0.25"/>
  <cols>
    <col min="1" max="1" width="43.5703125" customWidth="1"/>
    <col min="2" max="2" width="19.140625" customWidth="1"/>
    <col min="4" max="4" width="8.42578125" customWidth="1"/>
    <col min="5" max="5" width="14.7109375" customWidth="1"/>
    <col min="6" max="6" width="17.7109375" customWidth="1"/>
    <col min="7" max="7" width="21.42578125" customWidth="1"/>
    <col min="8" max="8" width="14.140625" customWidth="1"/>
  </cols>
  <sheetData>
    <row r="1" spans="1:12" ht="86.25" customHeight="1" thickBot="1" x14ac:dyDescent="0.35">
      <c r="A1" s="50" t="s">
        <v>0</v>
      </c>
      <c r="B1" s="51" t="s">
        <v>21</v>
      </c>
      <c r="C1" s="1"/>
      <c r="D1" s="1"/>
      <c r="E1" s="3" t="s">
        <v>22</v>
      </c>
      <c r="F1" s="4" t="s">
        <v>24</v>
      </c>
      <c r="G1" s="5" t="s">
        <v>23</v>
      </c>
      <c r="H1" s="6" t="s">
        <v>25</v>
      </c>
      <c r="I1" s="1"/>
      <c r="J1" s="1"/>
      <c r="K1" s="1"/>
      <c r="L1" s="1"/>
    </row>
    <row r="2" spans="1:12" ht="16.5" thickBot="1" x14ac:dyDescent="0.3">
      <c r="A2" s="52" t="s">
        <v>1</v>
      </c>
      <c r="B2" s="53">
        <v>3</v>
      </c>
      <c r="E2" s="7">
        <v>1</v>
      </c>
      <c r="F2" s="8">
        <f>COUNTIF(B2:B16,E2)</f>
        <v>3</v>
      </c>
      <c r="G2" s="9">
        <f>F2/F7</f>
        <v>0.2</v>
      </c>
      <c r="H2" s="10">
        <f>G2</f>
        <v>0.2</v>
      </c>
    </row>
    <row r="3" spans="1:12" ht="16.5" thickBot="1" x14ac:dyDescent="0.3">
      <c r="A3" s="52" t="s">
        <v>2</v>
      </c>
      <c r="B3" s="53">
        <v>1</v>
      </c>
      <c r="E3" s="7">
        <v>2</v>
      </c>
      <c r="F3" s="8">
        <f>COUNTIF(B2:B16,E3)</f>
        <v>4</v>
      </c>
      <c r="G3" s="9">
        <f>F3/F7</f>
        <v>0.26666666666666666</v>
      </c>
      <c r="H3" s="10">
        <f t="shared" ref="H3:H6" si="0">G3</f>
        <v>0.26666666666666666</v>
      </c>
    </row>
    <row r="4" spans="1:12" ht="16.5" thickBot="1" x14ac:dyDescent="0.3">
      <c r="A4" s="52" t="s">
        <v>3</v>
      </c>
      <c r="B4" s="53">
        <v>5</v>
      </c>
      <c r="E4" s="7">
        <v>3</v>
      </c>
      <c r="F4" s="8">
        <f>COUNTIF(B2:B16,E4)</f>
        <v>3</v>
      </c>
      <c r="G4" s="9">
        <f>F4/F7</f>
        <v>0.2</v>
      </c>
      <c r="H4" s="10">
        <f t="shared" si="0"/>
        <v>0.2</v>
      </c>
    </row>
    <row r="5" spans="1:12" ht="16.5" thickBot="1" x14ac:dyDescent="0.3">
      <c r="A5" s="52" t="s">
        <v>4</v>
      </c>
      <c r="B5" s="53">
        <v>2</v>
      </c>
      <c r="E5" s="7">
        <v>4</v>
      </c>
      <c r="F5" s="8">
        <f>COUNTIF(B2:B16,E5)</f>
        <v>2</v>
      </c>
      <c r="G5" s="9">
        <f>F5/F7</f>
        <v>0.13333333333333333</v>
      </c>
      <c r="H5" s="10">
        <f t="shared" si="0"/>
        <v>0.13333333333333333</v>
      </c>
    </row>
    <row r="6" spans="1:12" ht="16.5" thickBot="1" x14ac:dyDescent="0.3">
      <c r="A6" s="52" t="s">
        <v>5</v>
      </c>
      <c r="B6" s="53">
        <v>1</v>
      </c>
      <c r="E6" s="7">
        <v>5</v>
      </c>
      <c r="F6" s="8">
        <f>COUNTIF(B2:B16,E2:E6)</f>
        <v>3</v>
      </c>
      <c r="G6" s="9">
        <f>F6/F7</f>
        <v>0.2</v>
      </c>
      <c r="H6" s="10">
        <f t="shared" si="0"/>
        <v>0.2</v>
      </c>
    </row>
    <row r="7" spans="1:12" ht="16.5" thickBot="1" x14ac:dyDescent="0.3">
      <c r="A7" s="52" t="s">
        <v>6</v>
      </c>
      <c r="B7" s="53">
        <v>4</v>
      </c>
      <c r="F7" s="2">
        <f>SUM(F2:F6)</f>
        <v>15</v>
      </c>
    </row>
    <row r="8" spans="1:12" ht="16.5" thickBot="1" x14ac:dyDescent="0.3">
      <c r="A8" s="52" t="s">
        <v>7</v>
      </c>
      <c r="B8" s="53">
        <v>2</v>
      </c>
    </row>
    <row r="9" spans="1:12" ht="16.5" thickBot="1" x14ac:dyDescent="0.3">
      <c r="A9" s="52" t="s">
        <v>8</v>
      </c>
      <c r="B9" s="53">
        <v>3</v>
      </c>
    </row>
    <row r="10" spans="1:12" ht="16.5" thickBot="1" x14ac:dyDescent="0.3">
      <c r="A10" s="52" t="s">
        <v>9</v>
      </c>
      <c r="B10" s="53">
        <v>5</v>
      </c>
    </row>
    <row r="11" spans="1:12" ht="16.5" thickBot="1" x14ac:dyDescent="0.3">
      <c r="A11" s="52" t="s">
        <v>10</v>
      </c>
      <c r="B11" s="53">
        <v>2</v>
      </c>
    </row>
    <row r="12" spans="1:12" ht="16.5" thickBot="1" x14ac:dyDescent="0.3">
      <c r="A12" s="52" t="s">
        <v>11</v>
      </c>
      <c r="B12" s="53">
        <v>4</v>
      </c>
    </row>
    <row r="13" spans="1:12" ht="16.5" thickBot="1" x14ac:dyDescent="0.3">
      <c r="A13" s="52" t="s">
        <v>12</v>
      </c>
      <c r="B13" s="53">
        <v>5</v>
      </c>
    </row>
    <row r="14" spans="1:12" ht="16.5" thickBot="1" x14ac:dyDescent="0.3">
      <c r="A14" s="52" t="s">
        <v>13</v>
      </c>
      <c r="B14" s="53">
        <v>2</v>
      </c>
    </row>
    <row r="15" spans="1:12" ht="16.5" thickBot="1" x14ac:dyDescent="0.3">
      <c r="A15" s="52" t="s">
        <v>14</v>
      </c>
      <c r="B15" s="53">
        <v>3</v>
      </c>
    </row>
    <row r="16" spans="1:12" ht="16.5" thickBot="1" x14ac:dyDescent="0.3">
      <c r="A16" s="52" t="s">
        <v>20</v>
      </c>
      <c r="B16" s="53">
        <v>1</v>
      </c>
    </row>
    <row r="19" spans="2:2" x14ac:dyDescent="0.25">
      <c r="B19" t="s">
        <v>15</v>
      </c>
    </row>
    <row r="20" spans="2:2" x14ac:dyDescent="0.25">
      <c r="B20" s="54" t="s">
        <v>26</v>
      </c>
    </row>
    <row r="21" spans="2:2" x14ac:dyDescent="0.25">
      <c r="B21" s="37" t="s">
        <v>16</v>
      </c>
    </row>
    <row r="22" spans="2:2" x14ac:dyDescent="0.25">
      <c r="B22" s="37" t="s">
        <v>17</v>
      </c>
    </row>
    <row r="23" spans="2:2" x14ac:dyDescent="0.25">
      <c r="B23" s="37" t="s">
        <v>27</v>
      </c>
    </row>
    <row r="24" spans="2:2" x14ac:dyDescent="0.25">
      <c r="B24" s="37" t="s">
        <v>18</v>
      </c>
    </row>
    <row r="25" spans="2:2" x14ac:dyDescent="0.25">
      <c r="B25" s="37" t="s">
        <v>19</v>
      </c>
    </row>
    <row r="1048576" spans="6:6" x14ac:dyDescent="0.25">
      <c r="F1048576">
        <f>SUM(F7)</f>
        <v>15</v>
      </c>
    </row>
  </sheetData>
  <sortState ref="E2:H11">
    <sortCondition ref="E2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2C37-9DC7-4C76-9E7C-03D2319E9770}">
  <dimension ref="A1:H25"/>
  <sheetViews>
    <sheetView zoomScale="75" zoomScaleNormal="75" workbookViewId="0">
      <selection activeCell="F2" sqref="F2"/>
    </sheetView>
  </sheetViews>
  <sheetFormatPr baseColWidth="10" defaultRowHeight="15" x14ac:dyDescent="0.25"/>
  <cols>
    <col min="1" max="1" width="36.28515625" customWidth="1"/>
    <col min="2" max="2" width="20.85546875" customWidth="1"/>
    <col min="6" max="6" width="12.7109375" customWidth="1"/>
  </cols>
  <sheetData>
    <row r="1" spans="1:8" ht="58.5" customHeight="1" thickBot="1" x14ac:dyDescent="0.3">
      <c r="A1" s="19" t="s">
        <v>53</v>
      </c>
      <c r="B1" s="20" t="s">
        <v>69</v>
      </c>
      <c r="D1" s="11"/>
      <c r="E1" s="29" t="s">
        <v>76</v>
      </c>
      <c r="F1" s="30" t="s">
        <v>77</v>
      </c>
      <c r="G1" s="31" t="s">
        <v>78</v>
      </c>
      <c r="H1" s="32" t="s">
        <v>79</v>
      </c>
    </row>
    <row r="2" spans="1:8" x14ac:dyDescent="0.25">
      <c r="A2" s="13" t="s">
        <v>54</v>
      </c>
      <c r="B2" s="14">
        <v>1</v>
      </c>
      <c r="E2" s="21">
        <v>1</v>
      </c>
      <c r="F2" s="22">
        <f>COUNTIF(B2:B16,E2)</f>
        <v>4</v>
      </c>
      <c r="G2" s="23">
        <f>F2/F7</f>
        <v>0.26666666666666666</v>
      </c>
      <c r="H2" s="24">
        <f>G2</f>
        <v>0.26666666666666666</v>
      </c>
    </row>
    <row r="3" spans="1:8" x14ac:dyDescent="0.25">
      <c r="A3" s="17" t="s">
        <v>55</v>
      </c>
      <c r="B3" s="18">
        <v>5</v>
      </c>
      <c r="E3" s="21">
        <v>2</v>
      </c>
      <c r="F3" s="22">
        <f>COUNTIF(B2:B16,E3)</f>
        <v>3</v>
      </c>
      <c r="G3" s="23">
        <f>F3/F7</f>
        <v>0.2</v>
      </c>
      <c r="H3" s="24">
        <f>G3</f>
        <v>0.2</v>
      </c>
    </row>
    <row r="4" spans="1:8" x14ac:dyDescent="0.25">
      <c r="A4" s="15" t="s">
        <v>56</v>
      </c>
      <c r="B4" s="16">
        <v>3</v>
      </c>
      <c r="E4" s="21">
        <v>3</v>
      </c>
      <c r="F4" s="22">
        <f>COUNTIF(B2:B16,E4)</f>
        <v>2</v>
      </c>
      <c r="G4" s="23">
        <f>F4/F7</f>
        <v>0.13333333333333333</v>
      </c>
      <c r="H4" s="24">
        <f>G4</f>
        <v>0.13333333333333333</v>
      </c>
    </row>
    <row r="5" spans="1:8" x14ac:dyDescent="0.25">
      <c r="A5" s="17" t="s">
        <v>57</v>
      </c>
      <c r="B5" s="18">
        <v>4</v>
      </c>
      <c r="E5" s="21">
        <v>4</v>
      </c>
      <c r="F5" s="22">
        <f>COUNTIF(B2:B16,E5)</f>
        <v>2</v>
      </c>
      <c r="G5" s="23">
        <f>F5/F7</f>
        <v>0.13333333333333333</v>
      </c>
      <c r="H5" s="24">
        <f>G5</f>
        <v>0.13333333333333333</v>
      </c>
    </row>
    <row r="6" spans="1:8" x14ac:dyDescent="0.25">
      <c r="A6" s="15" t="s">
        <v>58</v>
      </c>
      <c r="B6" s="16">
        <v>2</v>
      </c>
      <c r="E6" s="21">
        <v>5</v>
      </c>
      <c r="F6" s="25">
        <f>COUNTIF(B2:B16,E6)</f>
        <v>4</v>
      </c>
      <c r="G6" s="23">
        <f>F6/F7</f>
        <v>0.26666666666666666</v>
      </c>
      <c r="H6" s="24">
        <f>G6</f>
        <v>0.26666666666666666</v>
      </c>
    </row>
    <row r="7" spans="1:8" x14ac:dyDescent="0.25">
      <c r="A7" s="17" t="s">
        <v>59</v>
      </c>
      <c r="B7" s="18">
        <v>4</v>
      </c>
      <c r="F7" s="26">
        <f>SUM(F2:F6)</f>
        <v>15</v>
      </c>
      <c r="G7" s="12"/>
    </row>
    <row r="8" spans="1:8" x14ac:dyDescent="0.25">
      <c r="A8" s="15" t="s">
        <v>60</v>
      </c>
      <c r="B8" s="16">
        <v>2</v>
      </c>
    </row>
    <row r="9" spans="1:8" x14ac:dyDescent="0.25">
      <c r="A9" s="17" t="s">
        <v>61</v>
      </c>
      <c r="B9" s="18">
        <v>1</v>
      </c>
    </row>
    <row r="10" spans="1:8" x14ac:dyDescent="0.25">
      <c r="A10" s="15" t="s">
        <v>62</v>
      </c>
      <c r="B10" s="16">
        <v>5</v>
      </c>
    </row>
    <row r="11" spans="1:8" x14ac:dyDescent="0.25">
      <c r="A11" s="17" t="s">
        <v>63</v>
      </c>
      <c r="B11" s="18">
        <v>1</v>
      </c>
    </row>
    <row r="12" spans="1:8" x14ac:dyDescent="0.25">
      <c r="A12" s="15" t="s">
        <v>64</v>
      </c>
      <c r="B12" s="16">
        <v>5</v>
      </c>
    </row>
    <row r="13" spans="1:8" x14ac:dyDescent="0.25">
      <c r="A13" s="17" t="s">
        <v>65</v>
      </c>
      <c r="B13" s="18">
        <v>2</v>
      </c>
    </row>
    <row r="14" spans="1:8" x14ac:dyDescent="0.25">
      <c r="A14" s="15" t="s">
        <v>66</v>
      </c>
      <c r="B14" s="16">
        <v>1</v>
      </c>
    </row>
    <row r="15" spans="1:8" x14ac:dyDescent="0.25">
      <c r="A15" s="17" t="s">
        <v>67</v>
      </c>
      <c r="B15" s="18">
        <v>3</v>
      </c>
    </row>
    <row r="16" spans="1:8" x14ac:dyDescent="0.25">
      <c r="A16" s="15" t="s">
        <v>68</v>
      </c>
      <c r="B16" s="16">
        <v>5</v>
      </c>
    </row>
    <row r="18" spans="2:2" ht="15.75" thickBot="1" x14ac:dyDescent="0.3"/>
    <row r="19" spans="2:2" ht="33" customHeight="1" thickTop="1" thickBot="1" x14ac:dyDescent="0.3">
      <c r="B19" s="27" t="s">
        <v>70</v>
      </c>
    </row>
    <row r="20" spans="2:2" ht="17.25" thickTop="1" thickBot="1" x14ac:dyDescent="0.3">
      <c r="B20" s="28" t="s">
        <v>71</v>
      </c>
    </row>
    <row r="21" spans="2:2" ht="17.25" thickTop="1" thickBot="1" x14ac:dyDescent="0.3">
      <c r="B21" s="28" t="s">
        <v>72</v>
      </c>
    </row>
    <row r="22" spans="2:2" ht="17.25" thickTop="1" thickBot="1" x14ac:dyDescent="0.3">
      <c r="B22" s="28" t="s">
        <v>73</v>
      </c>
    </row>
    <row r="23" spans="2:2" ht="17.25" thickTop="1" thickBot="1" x14ac:dyDescent="0.3">
      <c r="B23" s="28" t="s">
        <v>74</v>
      </c>
    </row>
    <row r="24" spans="2:2" ht="17.25" thickTop="1" thickBot="1" x14ac:dyDescent="0.3">
      <c r="B24" s="28" t="s">
        <v>75</v>
      </c>
    </row>
    <row r="25" spans="2:2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1D0B-278B-45A1-9BC0-1D1F3B41A02E}">
  <dimension ref="A1:H24"/>
  <sheetViews>
    <sheetView workbookViewId="0">
      <selection activeCell="B19" sqref="B19"/>
    </sheetView>
  </sheetViews>
  <sheetFormatPr baseColWidth="10" defaultRowHeight="15" x14ac:dyDescent="0.25"/>
  <cols>
    <col min="1" max="1" width="40.140625" customWidth="1"/>
    <col min="2" max="2" width="19" customWidth="1"/>
    <col min="6" max="6" width="13" customWidth="1"/>
    <col min="7" max="7" width="13.5703125" customWidth="1"/>
  </cols>
  <sheetData>
    <row r="1" spans="1:8" ht="63" customHeight="1" x14ac:dyDescent="0.25">
      <c r="A1" s="33" t="s">
        <v>80</v>
      </c>
      <c r="B1" s="34" t="s">
        <v>87</v>
      </c>
      <c r="E1" s="38" t="s">
        <v>76</v>
      </c>
      <c r="F1" s="39" t="s">
        <v>86</v>
      </c>
      <c r="G1" s="40" t="s">
        <v>78</v>
      </c>
      <c r="H1" s="41" t="s">
        <v>79</v>
      </c>
    </row>
    <row r="2" spans="1:8" x14ac:dyDescent="0.25">
      <c r="A2" s="46" t="s">
        <v>54</v>
      </c>
      <c r="B2" s="47">
        <v>2</v>
      </c>
      <c r="E2" s="42">
        <v>1</v>
      </c>
      <c r="F2" s="43">
        <f>COUNTIF(B2:B16,E2)</f>
        <v>2</v>
      </c>
      <c r="G2" s="44">
        <f>F2/F7</f>
        <v>0.13333333333333333</v>
      </c>
      <c r="H2" s="45">
        <f>G2</f>
        <v>0.13333333333333333</v>
      </c>
    </row>
    <row r="3" spans="1:8" x14ac:dyDescent="0.25">
      <c r="A3" s="48" t="s">
        <v>55</v>
      </c>
      <c r="B3" s="49">
        <v>5</v>
      </c>
      <c r="E3" s="42">
        <v>2</v>
      </c>
      <c r="F3" s="43">
        <f>COUNTIF(B2:B16,E3)</f>
        <v>3</v>
      </c>
      <c r="G3" s="44">
        <f>F3/F7</f>
        <v>0.2</v>
      </c>
      <c r="H3" s="45">
        <f>G3</f>
        <v>0.2</v>
      </c>
    </row>
    <row r="4" spans="1:8" x14ac:dyDescent="0.25">
      <c r="A4" s="46" t="s">
        <v>56</v>
      </c>
      <c r="B4" s="47">
        <v>4</v>
      </c>
      <c r="E4" s="42">
        <v>3</v>
      </c>
      <c r="F4" s="43">
        <f>COUNTIF(B2:B16,E4)</f>
        <v>4</v>
      </c>
      <c r="G4" s="44">
        <f>F4/F7</f>
        <v>0.26666666666666666</v>
      </c>
      <c r="H4" s="45">
        <f>G4</f>
        <v>0.26666666666666666</v>
      </c>
    </row>
    <row r="5" spans="1:8" x14ac:dyDescent="0.25">
      <c r="A5" s="48" t="s">
        <v>57</v>
      </c>
      <c r="B5" s="49">
        <v>3</v>
      </c>
      <c r="E5" s="42">
        <v>4</v>
      </c>
      <c r="F5" s="43">
        <f>COUNTIF(B2:B16,E5)</f>
        <v>2</v>
      </c>
      <c r="G5" s="44">
        <f>F5/F7</f>
        <v>0.13333333333333333</v>
      </c>
      <c r="H5" s="45">
        <f>G5</f>
        <v>0.13333333333333333</v>
      </c>
    </row>
    <row r="6" spans="1:8" x14ac:dyDescent="0.25">
      <c r="A6" s="46" t="s">
        <v>58</v>
      </c>
      <c r="B6" s="47">
        <v>2</v>
      </c>
      <c r="E6" s="42">
        <v>5</v>
      </c>
      <c r="F6" s="43">
        <f>COUNTIF(B2:B16,E6)</f>
        <v>4</v>
      </c>
      <c r="G6" s="44">
        <f>F6/F7</f>
        <v>0.26666666666666666</v>
      </c>
      <c r="H6" s="45">
        <f>G6</f>
        <v>0.26666666666666666</v>
      </c>
    </row>
    <row r="7" spans="1:8" x14ac:dyDescent="0.25">
      <c r="A7" s="48" t="s">
        <v>59</v>
      </c>
      <c r="B7" s="49">
        <v>1</v>
      </c>
      <c r="F7" s="43">
        <f>SUM(F2:F6)</f>
        <v>15</v>
      </c>
    </row>
    <row r="8" spans="1:8" x14ac:dyDescent="0.25">
      <c r="A8" s="46" t="s">
        <v>60</v>
      </c>
      <c r="B8" s="47">
        <v>3</v>
      </c>
    </row>
    <row r="9" spans="1:8" x14ac:dyDescent="0.25">
      <c r="A9" s="48" t="s">
        <v>61</v>
      </c>
      <c r="B9" s="49">
        <v>4</v>
      </c>
    </row>
    <row r="10" spans="1:8" x14ac:dyDescent="0.25">
      <c r="A10" s="46" t="s">
        <v>62</v>
      </c>
      <c r="B10" s="47">
        <v>5</v>
      </c>
    </row>
    <row r="11" spans="1:8" x14ac:dyDescent="0.25">
      <c r="A11" s="48" t="s">
        <v>63</v>
      </c>
      <c r="B11" s="49">
        <v>3</v>
      </c>
    </row>
    <row r="12" spans="1:8" x14ac:dyDescent="0.25">
      <c r="A12" s="46" t="s">
        <v>64</v>
      </c>
      <c r="B12" s="47">
        <v>1</v>
      </c>
    </row>
    <row r="13" spans="1:8" x14ac:dyDescent="0.25">
      <c r="A13" s="48" t="s">
        <v>65</v>
      </c>
      <c r="B13" s="49">
        <v>5</v>
      </c>
    </row>
    <row r="14" spans="1:8" x14ac:dyDescent="0.25">
      <c r="A14" s="46" t="s">
        <v>66</v>
      </c>
      <c r="B14" s="47">
        <v>5</v>
      </c>
    </row>
    <row r="15" spans="1:8" x14ac:dyDescent="0.25">
      <c r="A15" s="48" t="s">
        <v>67</v>
      </c>
      <c r="B15" s="49">
        <v>3</v>
      </c>
    </row>
    <row r="16" spans="1:8" x14ac:dyDescent="0.25">
      <c r="A16" s="46" t="s">
        <v>68</v>
      </c>
      <c r="B16" s="47">
        <v>2</v>
      </c>
    </row>
    <row r="18" spans="2:2" ht="15.75" thickBot="1" x14ac:dyDescent="0.3"/>
    <row r="19" spans="2:2" ht="36" customHeight="1" thickBot="1" x14ac:dyDescent="0.3">
      <c r="B19" s="35" t="s">
        <v>70</v>
      </c>
    </row>
    <row r="20" spans="2:2" ht="15.75" thickBot="1" x14ac:dyDescent="0.3">
      <c r="B20" s="36" t="s">
        <v>81</v>
      </c>
    </row>
    <row r="21" spans="2:2" ht="15.75" thickBot="1" x14ac:dyDescent="0.3">
      <c r="B21" s="36" t="s">
        <v>85</v>
      </c>
    </row>
    <row r="22" spans="2:2" ht="15.75" thickBot="1" x14ac:dyDescent="0.3">
      <c r="B22" s="36" t="s">
        <v>82</v>
      </c>
    </row>
    <row r="23" spans="2:2" ht="15.75" thickBot="1" x14ac:dyDescent="0.3">
      <c r="B23" s="36" t="s">
        <v>83</v>
      </c>
    </row>
    <row r="24" spans="2:2" ht="15.75" thickBot="1" x14ac:dyDescent="0.3">
      <c r="B24" s="36" t="s">
        <v>84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BE83-489A-445C-AB08-3E36DB8CECF3}">
  <dimension ref="A1:H28"/>
  <sheetViews>
    <sheetView zoomScale="68" zoomScaleNormal="68" workbookViewId="0">
      <selection activeCell="M4" sqref="M4"/>
    </sheetView>
  </sheetViews>
  <sheetFormatPr baseColWidth="10" defaultRowHeight="15" x14ac:dyDescent="0.25"/>
  <cols>
    <col min="1" max="1" width="24.5703125" customWidth="1"/>
    <col min="2" max="2" width="25.5703125" customWidth="1"/>
    <col min="6" max="6" width="12.5703125" customWidth="1"/>
    <col min="7" max="7" width="13.42578125" customWidth="1"/>
  </cols>
  <sheetData>
    <row r="1" spans="1:8" ht="114.75" customHeight="1" thickBot="1" x14ac:dyDescent="0.3">
      <c r="A1" s="58" t="s">
        <v>88</v>
      </c>
      <c r="B1" s="59" t="s">
        <v>104</v>
      </c>
      <c r="E1" s="64" t="s">
        <v>76</v>
      </c>
      <c r="F1" s="65" t="s">
        <v>86</v>
      </c>
      <c r="G1" s="65" t="s">
        <v>78</v>
      </c>
      <c r="H1" s="64" t="s">
        <v>79</v>
      </c>
    </row>
    <row r="2" spans="1:8" ht="19.5" thickBot="1" x14ac:dyDescent="0.35">
      <c r="A2" s="60" t="s">
        <v>89</v>
      </c>
      <c r="B2" s="63">
        <v>4</v>
      </c>
      <c r="E2" s="66">
        <v>1</v>
      </c>
      <c r="F2" s="66">
        <f>COUNTIF(B2:B16,E2)</f>
        <v>2</v>
      </c>
      <c r="G2" s="67">
        <f>F2/F7</f>
        <v>0.13333333333333333</v>
      </c>
      <c r="H2" s="68">
        <f>G2</f>
        <v>0.13333333333333333</v>
      </c>
    </row>
    <row r="3" spans="1:8" ht="19.5" thickBot="1" x14ac:dyDescent="0.35">
      <c r="A3" s="61" t="s">
        <v>90</v>
      </c>
      <c r="B3" s="62">
        <v>3</v>
      </c>
      <c r="E3" s="66">
        <v>2</v>
      </c>
      <c r="F3" s="66">
        <f>COUNTIF(B2:B16,E3)</f>
        <v>4</v>
      </c>
      <c r="G3" s="67">
        <f>F3/F7</f>
        <v>0.26666666666666666</v>
      </c>
      <c r="H3" s="68">
        <f>G3</f>
        <v>0.26666666666666666</v>
      </c>
    </row>
    <row r="4" spans="1:8" ht="19.5" thickBot="1" x14ac:dyDescent="0.35">
      <c r="A4" s="60" t="s">
        <v>91</v>
      </c>
      <c r="B4" s="63">
        <v>5</v>
      </c>
      <c r="E4" s="66">
        <v>3</v>
      </c>
      <c r="F4" s="66">
        <f>COUNTIF(B2:B16,E4)</f>
        <v>3</v>
      </c>
      <c r="G4" s="67">
        <f>F4/F7</f>
        <v>0.2</v>
      </c>
      <c r="H4" s="68">
        <f>G4</f>
        <v>0.2</v>
      </c>
    </row>
    <row r="5" spans="1:8" ht="19.5" thickBot="1" x14ac:dyDescent="0.35">
      <c r="A5" s="61" t="s">
        <v>92</v>
      </c>
      <c r="B5" s="62">
        <v>2</v>
      </c>
      <c r="E5" s="66">
        <v>4</v>
      </c>
      <c r="F5" s="66">
        <f>COUNTIF(B2:B16,E5)</f>
        <v>3</v>
      </c>
      <c r="G5" s="67">
        <f>F5/F7</f>
        <v>0.2</v>
      </c>
      <c r="H5" s="68">
        <f>G5</f>
        <v>0.2</v>
      </c>
    </row>
    <row r="6" spans="1:8" ht="19.5" thickBot="1" x14ac:dyDescent="0.35">
      <c r="A6" s="60" t="s">
        <v>93</v>
      </c>
      <c r="B6" s="63">
        <v>4</v>
      </c>
      <c r="E6" s="66">
        <v>5</v>
      </c>
      <c r="F6" s="66">
        <f>COUNTIF(B2:B16,E6)</f>
        <v>3</v>
      </c>
      <c r="G6" s="67">
        <f>F6/F7</f>
        <v>0.2</v>
      </c>
      <c r="H6" s="68">
        <f>G6</f>
        <v>0.2</v>
      </c>
    </row>
    <row r="7" spans="1:8" ht="19.5" thickBot="1" x14ac:dyDescent="0.35">
      <c r="A7" s="61" t="s">
        <v>94</v>
      </c>
      <c r="B7" s="62">
        <v>1</v>
      </c>
      <c r="F7" s="66">
        <f>SUM(F2:F6)</f>
        <v>15</v>
      </c>
    </row>
    <row r="8" spans="1:8" ht="18.75" x14ac:dyDescent="0.3">
      <c r="A8" s="60" t="s">
        <v>95</v>
      </c>
      <c r="B8" s="63">
        <v>2</v>
      </c>
    </row>
    <row r="9" spans="1:8" ht="18.75" x14ac:dyDescent="0.3">
      <c r="A9" s="61" t="s">
        <v>96</v>
      </c>
      <c r="B9" s="62">
        <v>1</v>
      </c>
    </row>
    <row r="10" spans="1:8" ht="18.75" x14ac:dyDescent="0.3">
      <c r="A10" s="60" t="s">
        <v>97</v>
      </c>
      <c r="B10" s="63">
        <v>4</v>
      </c>
    </row>
    <row r="11" spans="1:8" ht="18.75" x14ac:dyDescent="0.3">
      <c r="A11" s="61" t="s">
        <v>98</v>
      </c>
      <c r="B11" s="62">
        <v>3</v>
      </c>
    </row>
    <row r="12" spans="1:8" ht="18.75" x14ac:dyDescent="0.3">
      <c r="A12" s="60" t="s">
        <v>99</v>
      </c>
      <c r="B12" s="63">
        <v>2</v>
      </c>
    </row>
    <row r="13" spans="1:8" ht="18.75" x14ac:dyDescent="0.3">
      <c r="A13" s="61" t="s">
        <v>100</v>
      </c>
      <c r="B13" s="62">
        <v>5</v>
      </c>
    </row>
    <row r="14" spans="1:8" ht="18.75" x14ac:dyDescent="0.3">
      <c r="A14" s="60" t="s">
        <v>101</v>
      </c>
      <c r="B14" s="63">
        <v>2</v>
      </c>
    </row>
    <row r="15" spans="1:8" ht="18.75" x14ac:dyDescent="0.3">
      <c r="A15" s="61" t="s">
        <v>102</v>
      </c>
      <c r="B15" s="62">
        <v>5</v>
      </c>
    </row>
    <row r="16" spans="1:8" ht="18.75" x14ac:dyDescent="0.3">
      <c r="A16" s="60" t="s">
        <v>103</v>
      </c>
      <c r="B16" s="63">
        <v>3</v>
      </c>
    </row>
    <row r="23" spans="2:2" ht="41.25" customHeight="1" x14ac:dyDescent="0.25">
      <c r="B23" s="69" t="s">
        <v>70</v>
      </c>
    </row>
    <row r="24" spans="2:2" ht="21" x14ac:dyDescent="0.35">
      <c r="B24" s="70" t="s">
        <v>71</v>
      </c>
    </row>
    <row r="25" spans="2:2" ht="21" x14ac:dyDescent="0.35">
      <c r="B25" s="70" t="s">
        <v>105</v>
      </c>
    </row>
    <row r="26" spans="2:2" ht="21" x14ac:dyDescent="0.35">
      <c r="B26" s="70" t="s">
        <v>106</v>
      </c>
    </row>
    <row r="27" spans="2:2" ht="21" x14ac:dyDescent="0.35">
      <c r="B27" s="70" t="s">
        <v>74</v>
      </c>
    </row>
    <row r="28" spans="2:2" ht="21" x14ac:dyDescent="0.35">
      <c r="B28" s="70" t="s">
        <v>107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9E04-FF47-44D1-830F-77EBBA4A025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B6F6-8253-43D6-BA1C-C675AC547796}">
  <dimension ref="A1:G22"/>
  <sheetViews>
    <sheetView zoomScale="55" zoomScaleNormal="55" workbookViewId="0">
      <selection activeCell="K11" sqref="K11"/>
    </sheetView>
  </sheetViews>
  <sheetFormatPr baseColWidth="10" defaultRowHeight="15" x14ac:dyDescent="0.25"/>
  <cols>
    <col min="1" max="1" width="28.85546875" customWidth="1"/>
    <col min="4" max="4" width="18.42578125" customWidth="1"/>
    <col min="6" max="6" width="16.85546875" customWidth="1"/>
  </cols>
  <sheetData>
    <row r="1" spans="1:7" ht="59.25" customHeight="1" thickBot="1" x14ac:dyDescent="0.4">
      <c r="A1" s="55" t="s">
        <v>28</v>
      </c>
      <c r="B1" s="56"/>
      <c r="D1" s="75" t="s">
        <v>29</v>
      </c>
    </row>
    <row r="2" spans="1:7" ht="22.5" thickTop="1" thickBot="1" x14ac:dyDescent="0.4">
      <c r="A2" s="73" t="s">
        <v>33</v>
      </c>
      <c r="B2" s="74">
        <v>28</v>
      </c>
      <c r="D2" s="76">
        <v>20</v>
      </c>
      <c r="F2" s="57" t="s">
        <v>30</v>
      </c>
      <c r="G2" s="77">
        <f>AVERAGE(B2:B21)</f>
        <v>15.05</v>
      </c>
    </row>
    <row r="3" spans="1:7" ht="20.25" thickTop="1" thickBot="1" x14ac:dyDescent="0.35">
      <c r="A3" s="73" t="s">
        <v>34</v>
      </c>
      <c r="B3" s="74">
        <v>3</v>
      </c>
      <c r="F3" s="57" t="s">
        <v>31</v>
      </c>
      <c r="G3" s="77">
        <f>MEDIAN(B2:B21)</f>
        <v>16</v>
      </c>
    </row>
    <row r="4" spans="1:7" ht="20.25" thickTop="1" thickBot="1" x14ac:dyDescent="0.35">
      <c r="A4" s="73" t="s">
        <v>35</v>
      </c>
      <c r="B4" s="74">
        <v>16</v>
      </c>
      <c r="F4" s="57" t="s">
        <v>32</v>
      </c>
      <c r="G4" s="77">
        <f>MODE(B2:B21)</f>
        <v>16</v>
      </c>
    </row>
    <row r="5" spans="1:7" ht="20.25" thickTop="1" thickBot="1" x14ac:dyDescent="0.35">
      <c r="A5" s="73" t="s">
        <v>36</v>
      </c>
      <c r="B5" s="74">
        <v>18</v>
      </c>
    </row>
    <row r="6" spans="1:7" ht="20.25" thickTop="1" thickBot="1" x14ac:dyDescent="0.35">
      <c r="A6" s="73" t="s">
        <v>37</v>
      </c>
      <c r="B6" s="74">
        <v>0</v>
      </c>
    </row>
    <row r="7" spans="1:7" ht="20.25" thickTop="1" thickBot="1" x14ac:dyDescent="0.35">
      <c r="A7" s="73" t="s">
        <v>38</v>
      </c>
      <c r="B7" s="74">
        <v>5</v>
      </c>
    </row>
    <row r="8" spans="1:7" ht="20.25" thickTop="1" thickBot="1" x14ac:dyDescent="0.35">
      <c r="A8" s="73" t="s">
        <v>39</v>
      </c>
      <c r="B8" s="74">
        <v>16</v>
      </c>
    </row>
    <row r="9" spans="1:7" ht="20.25" thickTop="1" thickBot="1" x14ac:dyDescent="0.35">
      <c r="A9" s="73" t="s">
        <v>40</v>
      </c>
      <c r="B9" s="74">
        <v>17</v>
      </c>
    </row>
    <row r="10" spans="1:7" ht="20.25" thickTop="1" thickBot="1" x14ac:dyDescent="0.35">
      <c r="A10" s="73" t="s">
        <v>41</v>
      </c>
      <c r="B10" s="74">
        <v>18</v>
      </c>
    </row>
    <row r="11" spans="1:7" ht="20.25" thickTop="1" thickBot="1" x14ac:dyDescent="0.35">
      <c r="A11" s="73" t="s">
        <v>42</v>
      </c>
      <c r="B11" s="74">
        <v>23</v>
      </c>
    </row>
    <row r="12" spans="1:7" ht="20.25" thickTop="1" thickBot="1" x14ac:dyDescent="0.35">
      <c r="A12" s="73" t="s">
        <v>43</v>
      </c>
      <c r="B12" s="74">
        <v>23</v>
      </c>
    </row>
    <row r="13" spans="1:7" ht="20.25" thickTop="1" thickBot="1" x14ac:dyDescent="0.35">
      <c r="A13" s="73" t="s">
        <v>44</v>
      </c>
      <c r="B13" s="74">
        <v>18</v>
      </c>
    </row>
    <row r="14" spans="1:7" ht="20.25" thickTop="1" thickBot="1" x14ac:dyDescent="0.35">
      <c r="A14" s="73" t="s">
        <v>45</v>
      </c>
      <c r="B14" s="74">
        <v>9</v>
      </c>
    </row>
    <row r="15" spans="1:7" ht="20.25" thickTop="1" thickBot="1" x14ac:dyDescent="0.35">
      <c r="A15" s="73" t="s">
        <v>46</v>
      </c>
      <c r="B15" s="74">
        <v>9</v>
      </c>
    </row>
    <row r="16" spans="1:7" ht="20.25" thickTop="1" thickBot="1" x14ac:dyDescent="0.35">
      <c r="A16" s="73" t="s">
        <v>47</v>
      </c>
      <c r="B16" s="74">
        <v>12</v>
      </c>
    </row>
    <row r="17" spans="1:2" ht="20.25" thickTop="1" thickBot="1" x14ac:dyDescent="0.35">
      <c r="A17" s="73" t="s">
        <v>48</v>
      </c>
      <c r="B17" s="74">
        <v>12</v>
      </c>
    </row>
    <row r="18" spans="1:2" ht="20.25" thickTop="1" thickBot="1" x14ac:dyDescent="0.35">
      <c r="A18" s="73" t="s">
        <v>49</v>
      </c>
      <c r="B18" s="74">
        <v>16</v>
      </c>
    </row>
    <row r="19" spans="1:2" ht="20.25" thickTop="1" thickBot="1" x14ac:dyDescent="0.35">
      <c r="A19" s="73" t="s">
        <v>50</v>
      </c>
      <c r="B19" s="74">
        <v>16</v>
      </c>
    </row>
    <row r="20" spans="1:2" ht="20.25" thickTop="1" thickBot="1" x14ac:dyDescent="0.35">
      <c r="A20" s="73" t="s">
        <v>51</v>
      </c>
      <c r="B20" s="74">
        <v>21</v>
      </c>
    </row>
    <row r="21" spans="1:2" ht="20.25" thickTop="1" thickBot="1" x14ac:dyDescent="0.35">
      <c r="A21" s="73" t="s">
        <v>52</v>
      </c>
      <c r="B21" s="74">
        <v>21</v>
      </c>
    </row>
    <row r="22" spans="1:2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B31A-690B-474A-8802-2518A14EFB07}">
  <dimension ref="A1:G22"/>
  <sheetViews>
    <sheetView workbookViewId="0">
      <selection activeCell="A5" sqref="A5"/>
    </sheetView>
  </sheetViews>
  <sheetFormatPr baseColWidth="10" defaultRowHeight="15" x14ac:dyDescent="0.25"/>
  <cols>
    <col min="1" max="1" width="30.28515625" customWidth="1"/>
    <col min="6" max="6" width="13" customWidth="1"/>
  </cols>
  <sheetData>
    <row r="1" spans="1:7" ht="66.75" customHeight="1" thickBot="1" x14ac:dyDescent="0.55000000000000004">
      <c r="A1" s="78" t="s">
        <v>122</v>
      </c>
      <c r="B1" s="80" t="s">
        <v>123</v>
      </c>
      <c r="D1" s="79" t="s">
        <v>29</v>
      </c>
    </row>
    <row r="2" spans="1:7" ht="17.25" thickTop="1" thickBot="1" x14ac:dyDescent="0.3">
      <c r="A2" s="86" t="s">
        <v>54</v>
      </c>
      <c r="B2" s="95">
        <v>1000</v>
      </c>
      <c r="D2">
        <v>20</v>
      </c>
      <c r="F2" s="81" t="s">
        <v>30</v>
      </c>
      <c r="G2" s="84">
        <f>AVERAGE(B2:B21)</f>
        <v>1719.85</v>
      </c>
    </row>
    <row r="3" spans="1:7" ht="17.25" thickTop="1" thickBot="1" x14ac:dyDescent="0.3">
      <c r="A3" s="87" t="s">
        <v>55</v>
      </c>
      <c r="B3" s="96">
        <v>3200</v>
      </c>
      <c r="F3" s="82" t="s">
        <v>31</v>
      </c>
      <c r="G3" s="84">
        <f>MEDIAN(B2:B21)</f>
        <v>1360</v>
      </c>
    </row>
    <row r="4" spans="1:7" ht="17.25" thickTop="1" thickBot="1" x14ac:dyDescent="0.3">
      <c r="A4" s="86" t="s">
        <v>56</v>
      </c>
      <c r="B4" s="95">
        <v>2000</v>
      </c>
      <c r="F4" s="83" t="s">
        <v>32</v>
      </c>
      <c r="G4" s="84">
        <f>MODE(B2:B21)</f>
        <v>3200</v>
      </c>
    </row>
    <row r="5" spans="1:7" ht="16.5" thickTop="1" thickBot="1" x14ac:dyDescent="0.3">
      <c r="A5" s="87" t="s">
        <v>57</v>
      </c>
      <c r="B5" s="96">
        <v>1500</v>
      </c>
    </row>
    <row r="6" spans="1:7" ht="16.5" thickTop="1" thickBot="1" x14ac:dyDescent="0.3">
      <c r="A6" s="86" t="s">
        <v>58</v>
      </c>
      <c r="B6" s="95">
        <v>700</v>
      </c>
    </row>
    <row r="7" spans="1:7" ht="16.5" thickTop="1" thickBot="1" x14ac:dyDescent="0.3">
      <c r="A7" s="87" t="s">
        <v>59</v>
      </c>
      <c r="B7" s="96">
        <v>1320</v>
      </c>
    </row>
    <row r="8" spans="1:7" ht="16.5" thickTop="1" thickBot="1" x14ac:dyDescent="0.3">
      <c r="A8" s="86" t="s">
        <v>60</v>
      </c>
      <c r="B8" s="95">
        <v>2000</v>
      </c>
    </row>
    <row r="9" spans="1:7" ht="16.5" thickTop="1" thickBot="1" x14ac:dyDescent="0.3">
      <c r="A9" s="87" t="s">
        <v>61</v>
      </c>
      <c r="B9" s="96">
        <v>3200</v>
      </c>
    </row>
    <row r="10" spans="1:7" ht="16.5" thickTop="1" thickBot="1" x14ac:dyDescent="0.3">
      <c r="A10" s="86" t="s">
        <v>62</v>
      </c>
      <c r="B10" s="95">
        <v>1000</v>
      </c>
    </row>
    <row r="11" spans="1:7" ht="16.5" thickTop="1" thickBot="1" x14ac:dyDescent="0.3">
      <c r="A11" s="87" t="s">
        <v>63</v>
      </c>
      <c r="B11" s="96">
        <v>800</v>
      </c>
    </row>
    <row r="12" spans="1:7" ht="16.5" thickTop="1" thickBot="1" x14ac:dyDescent="0.3">
      <c r="A12" s="86" t="s">
        <v>64</v>
      </c>
      <c r="B12" s="95">
        <v>980</v>
      </c>
    </row>
    <row r="13" spans="1:7" ht="16.5" thickTop="1" thickBot="1" x14ac:dyDescent="0.3">
      <c r="A13" s="87" t="s">
        <v>65</v>
      </c>
      <c r="B13" s="96">
        <v>3000</v>
      </c>
    </row>
    <row r="14" spans="1:7" ht="16.5" thickTop="1" thickBot="1" x14ac:dyDescent="0.3">
      <c r="A14" s="86" t="s">
        <v>66</v>
      </c>
      <c r="B14" s="95">
        <v>4000</v>
      </c>
    </row>
    <row r="15" spans="1:7" ht="16.5" thickTop="1" thickBot="1" x14ac:dyDescent="0.3">
      <c r="A15" s="87" t="s">
        <v>67</v>
      </c>
      <c r="B15" s="96">
        <v>2100</v>
      </c>
    </row>
    <row r="16" spans="1:7" ht="16.5" thickTop="1" thickBot="1" x14ac:dyDescent="0.3">
      <c r="A16" s="86" t="s">
        <v>68</v>
      </c>
      <c r="B16" s="95">
        <v>1050</v>
      </c>
    </row>
    <row r="17" spans="1:4" ht="16.5" thickTop="1" thickBot="1" x14ac:dyDescent="0.3">
      <c r="A17" s="87" t="s">
        <v>117</v>
      </c>
      <c r="B17" s="96">
        <v>300</v>
      </c>
    </row>
    <row r="18" spans="1:4" ht="16.5" thickTop="1" thickBot="1" x14ac:dyDescent="0.3">
      <c r="A18" s="86" t="s">
        <v>118</v>
      </c>
      <c r="B18" s="95">
        <v>600</v>
      </c>
      <c r="D18" s="85"/>
    </row>
    <row r="19" spans="1:4" ht="16.5" thickTop="1" thickBot="1" x14ac:dyDescent="0.3">
      <c r="A19" s="87" t="s">
        <v>119</v>
      </c>
      <c r="B19" s="96">
        <v>1400</v>
      </c>
    </row>
    <row r="20" spans="1:4" ht="16.5" thickTop="1" thickBot="1" x14ac:dyDescent="0.3">
      <c r="A20" s="86" t="s">
        <v>120</v>
      </c>
      <c r="B20" s="95">
        <v>3200</v>
      </c>
    </row>
    <row r="21" spans="1:4" ht="16.5" thickTop="1" thickBot="1" x14ac:dyDescent="0.3">
      <c r="A21" s="87" t="s">
        <v>121</v>
      </c>
      <c r="B21" s="96">
        <v>1047</v>
      </c>
    </row>
    <row r="22" spans="1:4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2FF41-B67C-444E-928B-4130933173E5}">
  <dimension ref="A1:G21"/>
  <sheetViews>
    <sheetView workbookViewId="0">
      <selection activeCell="G4" sqref="G4"/>
    </sheetView>
  </sheetViews>
  <sheetFormatPr baseColWidth="10" defaultRowHeight="15" x14ac:dyDescent="0.25"/>
  <cols>
    <col min="1" max="1" width="27.5703125" customWidth="1"/>
    <col min="6" max="6" width="12.5703125" customWidth="1"/>
  </cols>
  <sheetData>
    <row r="1" spans="1:7" ht="97.5" customHeight="1" thickBot="1" x14ac:dyDescent="0.3">
      <c r="A1" s="88" t="s">
        <v>144</v>
      </c>
      <c r="B1" s="89" t="s">
        <v>145</v>
      </c>
      <c r="D1" s="92" t="s">
        <v>29</v>
      </c>
    </row>
    <row r="2" spans="1:7" ht="16.5" thickBot="1" x14ac:dyDescent="0.3">
      <c r="A2" s="90" t="s">
        <v>124</v>
      </c>
      <c r="B2" s="91">
        <v>25</v>
      </c>
      <c r="D2" s="93">
        <v>20</v>
      </c>
      <c r="F2" s="94" t="s">
        <v>30</v>
      </c>
      <c r="G2" s="94">
        <f>AVERAGE(B2:B21)</f>
        <v>30.45</v>
      </c>
    </row>
    <row r="3" spans="1:7" ht="16.5" thickBot="1" x14ac:dyDescent="0.3">
      <c r="A3" s="90" t="s">
        <v>125</v>
      </c>
      <c r="B3" s="91">
        <v>30</v>
      </c>
      <c r="F3" s="94" t="s">
        <v>31</v>
      </c>
      <c r="G3" s="94">
        <f>MEDIAN(B2:B21)</f>
        <v>30</v>
      </c>
    </row>
    <row r="4" spans="1:7" ht="16.5" thickBot="1" x14ac:dyDescent="0.3">
      <c r="A4" s="90" t="s">
        <v>126</v>
      </c>
      <c r="B4" s="91">
        <v>20</v>
      </c>
      <c r="F4" s="94" t="s">
        <v>32</v>
      </c>
      <c r="G4" s="94">
        <f>MODE(B2:B21)</f>
        <v>25</v>
      </c>
    </row>
    <row r="5" spans="1:7" ht="15.75" thickBot="1" x14ac:dyDescent="0.3">
      <c r="A5" s="90" t="s">
        <v>127</v>
      </c>
      <c r="B5" s="91">
        <v>35</v>
      </c>
    </row>
    <row r="6" spans="1:7" ht="15.75" thickBot="1" x14ac:dyDescent="0.3">
      <c r="A6" s="90" t="s">
        <v>128</v>
      </c>
      <c r="B6" s="91">
        <v>23</v>
      </c>
    </row>
    <row r="7" spans="1:7" ht="15.75" thickBot="1" x14ac:dyDescent="0.3">
      <c r="A7" s="90" t="s">
        <v>129</v>
      </c>
      <c r="B7" s="91">
        <v>37</v>
      </c>
    </row>
    <row r="8" spans="1:7" ht="15.75" thickBot="1" x14ac:dyDescent="0.3">
      <c r="A8" s="90" t="s">
        <v>130</v>
      </c>
      <c r="B8" s="91">
        <v>40</v>
      </c>
    </row>
    <row r="9" spans="1:7" ht="15.75" thickBot="1" x14ac:dyDescent="0.3">
      <c r="A9" s="90" t="s">
        <v>131</v>
      </c>
      <c r="B9" s="91">
        <v>12</v>
      </c>
    </row>
    <row r="10" spans="1:7" ht="15.75" thickBot="1" x14ac:dyDescent="0.3">
      <c r="A10" s="90" t="s">
        <v>132</v>
      </c>
      <c r="B10" s="91">
        <v>27</v>
      </c>
    </row>
    <row r="11" spans="1:7" ht="15.75" thickBot="1" x14ac:dyDescent="0.3">
      <c r="A11" s="90" t="s">
        <v>133</v>
      </c>
      <c r="B11" s="91">
        <v>36</v>
      </c>
    </row>
    <row r="12" spans="1:7" ht="15.75" thickBot="1" x14ac:dyDescent="0.3">
      <c r="A12" s="90" t="s">
        <v>134</v>
      </c>
      <c r="B12" s="91">
        <v>46</v>
      </c>
    </row>
    <row r="13" spans="1:7" ht="15.75" thickBot="1" x14ac:dyDescent="0.3">
      <c r="A13" s="90" t="s">
        <v>135</v>
      </c>
      <c r="B13" s="91">
        <v>38</v>
      </c>
    </row>
    <row r="14" spans="1:7" ht="15.75" thickBot="1" x14ac:dyDescent="0.3">
      <c r="A14" s="90" t="s">
        <v>136</v>
      </c>
      <c r="B14" s="91">
        <v>28</v>
      </c>
    </row>
    <row r="15" spans="1:7" ht="15.75" thickBot="1" x14ac:dyDescent="0.3">
      <c r="A15" s="90" t="s">
        <v>137</v>
      </c>
      <c r="B15" s="91">
        <v>25</v>
      </c>
    </row>
    <row r="16" spans="1:7" ht="15.75" thickBot="1" x14ac:dyDescent="0.3">
      <c r="A16" s="90" t="s">
        <v>138</v>
      </c>
      <c r="B16" s="91">
        <v>36</v>
      </c>
    </row>
    <row r="17" spans="1:2" ht="15.75" thickBot="1" x14ac:dyDescent="0.3">
      <c r="A17" s="90" t="s">
        <v>139</v>
      </c>
      <c r="B17" s="91">
        <v>30</v>
      </c>
    </row>
    <row r="18" spans="1:2" ht="15.75" thickBot="1" x14ac:dyDescent="0.3">
      <c r="A18" s="90" t="s">
        <v>140</v>
      </c>
      <c r="B18" s="91">
        <v>40</v>
      </c>
    </row>
    <row r="19" spans="1:2" ht="15.75" thickBot="1" x14ac:dyDescent="0.3">
      <c r="A19" s="90" t="s">
        <v>141</v>
      </c>
      <c r="B19" s="91">
        <v>37</v>
      </c>
    </row>
    <row r="20" spans="1:2" ht="15.75" thickBot="1" x14ac:dyDescent="0.3">
      <c r="A20" s="90" t="s">
        <v>142</v>
      </c>
      <c r="B20" s="91">
        <v>25</v>
      </c>
    </row>
    <row r="21" spans="1:2" ht="15.75" thickBot="1" x14ac:dyDescent="0.3">
      <c r="A21" s="90" t="s">
        <v>143</v>
      </c>
      <c r="B21" s="91">
        <v>19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13DA-7494-4AE9-AEF6-338DFB3D1CA0}">
  <dimension ref="A1:G21"/>
  <sheetViews>
    <sheetView tabSelected="1" workbookViewId="0">
      <selection activeCell="E1" sqref="E1"/>
    </sheetView>
  </sheetViews>
  <sheetFormatPr baseColWidth="10" defaultRowHeight="15" x14ac:dyDescent="0.25"/>
  <cols>
    <col min="1" max="1" width="27.5703125" customWidth="1"/>
    <col min="5" max="5" width="8.7109375" customWidth="1"/>
    <col min="6" max="6" width="13.85546875" customWidth="1"/>
  </cols>
  <sheetData>
    <row r="1" spans="1:7" ht="105" customHeight="1" thickBot="1" x14ac:dyDescent="0.3">
      <c r="A1" s="101" t="s">
        <v>146</v>
      </c>
      <c r="B1" s="102" t="s">
        <v>147</v>
      </c>
      <c r="D1" s="97" t="s">
        <v>29</v>
      </c>
    </row>
    <row r="2" spans="1:7" ht="19.5" thickBot="1" x14ac:dyDescent="0.35">
      <c r="A2" s="103" t="s">
        <v>124</v>
      </c>
      <c r="B2" s="104">
        <v>7</v>
      </c>
      <c r="D2" s="98">
        <v>20</v>
      </c>
      <c r="F2" s="99" t="s">
        <v>30</v>
      </c>
      <c r="G2" s="100">
        <f>AVERAGE(B2:B21)</f>
        <v>5.8</v>
      </c>
    </row>
    <row r="3" spans="1:7" ht="19.5" thickBot="1" x14ac:dyDescent="0.35">
      <c r="A3" s="104" t="s">
        <v>125</v>
      </c>
      <c r="B3" s="103">
        <v>5</v>
      </c>
      <c r="F3" s="99" t="s">
        <v>31</v>
      </c>
      <c r="G3" s="100">
        <f>MEDIAN(B2:B21)</f>
        <v>5</v>
      </c>
    </row>
    <row r="4" spans="1:7" ht="19.5" thickBot="1" x14ac:dyDescent="0.35">
      <c r="A4" s="103" t="s">
        <v>126</v>
      </c>
      <c r="B4" s="104">
        <v>9</v>
      </c>
      <c r="F4" s="99" t="s">
        <v>32</v>
      </c>
      <c r="G4" s="100">
        <f>MODE(B2:B21)</f>
        <v>7</v>
      </c>
    </row>
    <row r="5" spans="1:7" ht="15.75" thickBot="1" x14ac:dyDescent="0.3">
      <c r="A5" s="104" t="s">
        <v>127</v>
      </c>
      <c r="B5" s="103">
        <v>10</v>
      </c>
    </row>
    <row r="6" spans="1:7" ht="15.75" thickBot="1" x14ac:dyDescent="0.3">
      <c r="A6" s="103" t="s">
        <v>128</v>
      </c>
      <c r="B6" s="104">
        <v>3</v>
      </c>
    </row>
    <row r="7" spans="1:7" ht="15.75" thickBot="1" x14ac:dyDescent="0.3">
      <c r="A7" s="104" t="s">
        <v>129</v>
      </c>
      <c r="B7" s="103">
        <v>8</v>
      </c>
    </row>
    <row r="8" spans="1:7" ht="15.75" thickBot="1" x14ac:dyDescent="0.3">
      <c r="A8" s="103" t="s">
        <v>130</v>
      </c>
      <c r="B8" s="104">
        <v>11</v>
      </c>
    </row>
    <row r="9" spans="1:7" ht="15.75" thickBot="1" x14ac:dyDescent="0.3">
      <c r="A9" s="104" t="s">
        <v>131</v>
      </c>
      <c r="B9" s="103">
        <v>2</v>
      </c>
    </row>
    <row r="10" spans="1:7" ht="15.75" thickBot="1" x14ac:dyDescent="0.3">
      <c r="A10" s="103" t="s">
        <v>132</v>
      </c>
      <c r="B10" s="104">
        <v>1</v>
      </c>
    </row>
    <row r="11" spans="1:7" ht="15.75" thickBot="1" x14ac:dyDescent="0.3">
      <c r="A11" s="104" t="s">
        <v>133</v>
      </c>
      <c r="B11" s="103">
        <v>4</v>
      </c>
    </row>
    <row r="12" spans="1:7" ht="15.75" thickBot="1" x14ac:dyDescent="0.3">
      <c r="A12" s="103" t="s">
        <v>134</v>
      </c>
      <c r="B12" s="104">
        <v>7</v>
      </c>
    </row>
    <row r="13" spans="1:7" ht="15.75" thickBot="1" x14ac:dyDescent="0.3">
      <c r="A13" s="104" t="s">
        <v>135</v>
      </c>
      <c r="B13" s="103">
        <v>3</v>
      </c>
    </row>
    <row r="14" spans="1:7" ht="15.75" thickBot="1" x14ac:dyDescent="0.3">
      <c r="A14" s="103" t="s">
        <v>136</v>
      </c>
      <c r="B14" s="104">
        <v>4</v>
      </c>
    </row>
    <row r="15" spans="1:7" ht="15.75" thickBot="1" x14ac:dyDescent="0.3">
      <c r="A15" s="104" t="s">
        <v>137</v>
      </c>
      <c r="B15" s="103">
        <v>5</v>
      </c>
    </row>
    <row r="16" spans="1:7" ht="15.75" thickBot="1" x14ac:dyDescent="0.3">
      <c r="A16" s="103" t="s">
        <v>138</v>
      </c>
      <c r="B16" s="104">
        <v>9</v>
      </c>
    </row>
    <row r="17" spans="1:2" ht="15.75" thickBot="1" x14ac:dyDescent="0.3">
      <c r="A17" s="104" t="s">
        <v>139</v>
      </c>
      <c r="B17" s="103">
        <v>1</v>
      </c>
    </row>
    <row r="18" spans="1:2" ht="15.75" thickBot="1" x14ac:dyDescent="0.3">
      <c r="A18" s="103" t="s">
        <v>140</v>
      </c>
      <c r="B18" s="104">
        <v>7</v>
      </c>
    </row>
    <row r="19" spans="1:2" ht="15.75" thickBot="1" x14ac:dyDescent="0.3">
      <c r="A19" s="104" t="s">
        <v>141</v>
      </c>
      <c r="B19" s="103">
        <v>13</v>
      </c>
    </row>
    <row r="20" spans="1:2" ht="15.75" thickBot="1" x14ac:dyDescent="0.3">
      <c r="A20" s="103" t="s">
        <v>142</v>
      </c>
      <c r="B20" s="104">
        <v>2</v>
      </c>
    </row>
    <row r="21" spans="1:2" ht="15.75" thickBot="1" x14ac:dyDescent="0.3">
      <c r="A21" s="104" t="s">
        <v>143</v>
      </c>
      <c r="B21" s="103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F5AD-F3CD-4292-A184-15D6EDB39A47}">
  <dimension ref="A1:F21"/>
  <sheetViews>
    <sheetView topLeftCell="A2" workbookViewId="0">
      <selection activeCell="F10" sqref="F10"/>
    </sheetView>
  </sheetViews>
  <sheetFormatPr baseColWidth="10" defaultRowHeight="15" x14ac:dyDescent="0.25"/>
  <cols>
    <col min="1" max="1" width="35" customWidth="1"/>
    <col min="6" max="6" width="16" customWidth="1"/>
  </cols>
  <sheetData>
    <row r="1" spans="1:6" ht="33.75" customHeight="1" x14ac:dyDescent="0.25">
      <c r="A1" s="58" t="s">
        <v>113</v>
      </c>
    </row>
    <row r="2" spans="1:6" x14ac:dyDescent="0.25">
      <c r="A2" t="s">
        <v>108</v>
      </c>
      <c r="B2">
        <v>8000</v>
      </c>
    </row>
    <row r="3" spans="1:6" x14ac:dyDescent="0.25">
      <c r="A3" t="s">
        <v>7</v>
      </c>
      <c r="B3">
        <v>6200</v>
      </c>
      <c r="E3" t="s">
        <v>114</v>
      </c>
      <c r="F3">
        <f>B2-B21</f>
        <v>4750</v>
      </c>
    </row>
    <row r="4" spans="1:6" ht="38.25" customHeight="1" x14ac:dyDescent="0.25">
      <c r="A4" t="s">
        <v>20</v>
      </c>
      <c r="B4">
        <v>6200</v>
      </c>
      <c r="E4" s="11" t="s">
        <v>116</v>
      </c>
      <c r="F4" s="72">
        <f>STDEV(B2:B21)</f>
        <v>1306.7109171705238</v>
      </c>
    </row>
    <row r="5" spans="1:6" ht="18" x14ac:dyDescent="0.25">
      <c r="A5" t="s">
        <v>5</v>
      </c>
      <c r="B5">
        <v>5200</v>
      </c>
      <c r="E5" s="71" t="s">
        <v>115</v>
      </c>
      <c r="F5">
        <f>VAR(B2:B21)</f>
        <v>1707493.4210526317</v>
      </c>
    </row>
    <row r="6" spans="1:6" x14ac:dyDescent="0.25">
      <c r="A6" t="s">
        <v>3</v>
      </c>
      <c r="B6">
        <v>4950</v>
      </c>
    </row>
    <row r="7" spans="1:6" x14ac:dyDescent="0.25">
      <c r="A7" t="s">
        <v>11</v>
      </c>
      <c r="B7">
        <v>4950</v>
      </c>
    </row>
    <row r="8" spans="1:6" x14ac:dyDescent="0.25">
      <c r="A8" t="s">
        <v>112</v>
      </c>
      <c r="B8">
        <v>4950</v>
      </c>
    </row>
    <row r="9" spans="1:6" x14ac:dyDescent="0.25">
      <c r="A9" t="s">
        <v>4</v>
      </c>
      <c r="B9">
        <v>3800</v>
      </c>
      <c r="F9">
        <f>F4*F4</f>
        <v>1707493.4210526315</v>
      </c>
    </row>
    <row r="10" spans="1:6" x14ac:dyDescent="0.25">
      <c r="A10" t="s">
        <v>8</v>
      </c>
      <c r="B10">
        <v>3800</v>
      </c>
    </row>
    <row r="11" spans="1:6" x14ac:dyDescent="0.25">
      <c r="A11" t="s">
        <v>9</v>
      </c>
      <c r="B11">
        <v>3550</v>
      </c>
    </row>
    <row r="12" spans="1:6" x14ac:dyDescent="0.25">
      <c r="A12" t="s">
        <v>10</v>
      </c>
      <c r="B12">
        <v>3550</v>
      </c>
    </row>
    <row r="13" spans="1:6" x14ac:dyDescent="0.25">
      <c r="A13" t="s">
        <v>13</v>
      </c>
      <c r="B13">
        <v>3550</v>
      </c>
    </row>
    <row r="14" spans="1:6" x14ac:dyDescent="0.25">
      <c r="A14" t="s">
        <v>14</v>
      </c>
      <c r="B14">
        <v>3550</v>
      </c>
    </row>
    <row r="15" spans="1:6" x14ac:dyDescent="0.25">
      <c r="A15" t="s">
        <v>111</v>
      </c>
      <c r="B15">
        <v>3550</v>
      </c>
    </row>
    <row r="16" spans="1:6" x14ac:dyDescent="0.25">
      <c r="A16" t="s">
        <v>2</v>
      </c>
      <c r="B16">
        <v>3500</v>
      </c>
    </row>
    <row r="17" spans="1:2" x14ac:dyDescent="0.25">
      <c r="A17" t="s">
        <v>1</v>
      </c>
      <c r="B17">
        <v>3250</v>
      </c>
    </row>
    <row r="18" spans="1:2" x14ac:dyDescent="0.25">
      <c r="A18" t="s">
        <v>6</v>
      </c>
      <c r="B18">
        <v>3250</v>
      </c>
    </row>
    <row r="19" spans="1:2" x14ac:dyDescent="0.25">
      <c r="A19" t="s">
        <v>12</v>
      </c>
      <c r="B19">
        <v>3250</v>
      </c>
    </row>
    <row r="20" spans="1:2" x14ac:dyDescent="0.25">
      <c r="A20" t="s">
        <v>109</v>
      </c>
      <c r="B20">
        <v>3250</v>
      </c>
    </row>
    <row r="21" spans="1:2" x14ac:dyDescent="0.25">
      <c r="A21" t="s">
        <v>110</v>
      </c>
      <c r="B21">
        <v>3250</v>
      </c>
    </row>
  </sheetData>
  <sortState ref="A2:B21">
    <sortCondition descending="1"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FI Y FR EJEMPLO</vt:lpstr>
      <vt:lpstr>Ejemplo 1</vt:lpstr>
      <vt:lpstr>Ejemplo 2</vt:lpstr>
      <vt:lpstr>Ejemplo 3</vt:lpstr>
      <vt:lpstr>Hoja3</vt:lpstr>
      <vt:lpstr>Md,M,Mo</vt:lpstr>
      <vt:lpstr>EJEMPLO 1M,Mo,Md</vt:lpstr>
      <vt:lpstr>EJEMPLO 2M,Mo,Md</vt:lpstr>
      <vt:lpstr>EJEMPLO 3M,Mo,Md</vt:lpstr>
      <vt:lpstr>R,σ,Var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</dc:creator>
  <cp:lastModifiedBy>Lanix</cp:lastModifiedBy>
  <dcterms:created xsi:type="dcterms:W3CDTF">2021-08-26T12:50:48Z</dcterms:created>
  <dcterms:modified xsi:type="dcterms:W3CDTF">2021-09-13T14:16:46Z</dcterms:modified>
</cp:coreProperties>
</file>