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ENEP\Documents\"/>
    </mc:Choice>
  </mc:AlternateContent>
  <bookViews>
    <workbookView xWindow="-105" yWindow="-105" windowWidth="19425" windowHeight="10425"/>
  </bookViews>
  <sheets>
    <sheet name="Ofimática Office 365" sheetId="1" r:id="rId1"/>
  </sheets>
  <definedNames>
    <definedName name="_xlchart.v1.0" hidden="1">'Ofimática Office 365'!$G$26:$G$35</definedName>
    <definedName name="_xlchart.v1.1" hidden="1">'Ofimática Office 365'!$A$26:$A$35</definedName>
    <definedName name="_xlchart.v1.2" hidden="1">'Ofimática Office 365'!$G$26:$G$35</definedName>
    <definedName name="_xlchart.v1.3" hidden="1">'Ofimática Office 365'!$A$26:$A$35</definedName>
    <definedName name="_xlchart.v1.4" hidden="1">'Ofimática Office 365'!$G$26:$G$35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B79" i="1"/>
  <c r="B80" i="1"/>
  <c r="B81" i="1"/>
  <c r="B82" i="1"/>
  <c r="B83" i="1"/>
  <c r="B78" i="1"/>
  <c r="B77" i="1"/>
  <c r="B76" i="1"/>
  <c r="B75" i="1"/>
  <c r="A71" i="1"/>
  <c r="B51" i="1"/>
  <c r="B49" i="1"/>
  <c r="B50" i="1"/>
  <c r="B46" i="1"/>
  <c r="B45" i="1"/>
  <c r="B44" i="1"/>
  <c r="B58" i="1" l="1" a="1"/>
  <c r="B58" i="1" s="1"/>
  <c r="C54" i="1"/>
  <c r="B54" i="1"/>
  <c r="B41" i="1"/>
  <c r="B40" i="1"/>
  <c r="B39" i="1"/>
  <c r="B38" i="1"/>
  <c r="B67" i="1"/>
  <c r="B66" i="1"/>
  <c r="B65" i="1"/>
  <c r="B64" i="1"/>
  <c r="B63" i="1"/>
  <c r="B62" i="1"/>
  <c r="B61" i="1"/>
  <c r="B60" i="1"/>
  <c r="B5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<sst xmlns="http://schemas.openxmlformats.org/spreadsheetml/2006/main" count="110" uniqueCount="80">
  <si>
    <t>Nombre</t>
  </si>
  <si>
    <t>Apellido Paterno</t>
  </si>
  <si>
    <t>Apellido Materno</t>
  </si>
  <si>
    <t>Cuenta</t>
  </si>
  <si>
    <t>Clase</t>
  </si>
  <si>
    <t>Materia</t>
  </si>
  <si>
    <t>Calificación Primer Semestre</t>
  </si>
  <si>
    <t>Calificación Segundo Semestre</t>
  </si>
  <si>
    <t>Participaciones</t>
  </si>
  <si>
    <t>María</t>
  </si>
  <si>
    <t>Gómez</t>
  </si>
  <si>
    <t>Orozco</t>
  </si>
  <si>
    <t>Número de Cuenta 109003545</t>
  </si>
  <si>
    <t>B</t>
  </si>
  <si>
    <t>Ciencias</t>
  </si>
  <si>
    <t>Ignacio</t>
  </si>
  <si>
    <t>González</t>
  </si>
  <si>
    <t>Medina</t>
  </si>
  <si>
    <t>Número de Cuenta 109003546</t>
  </si>
  <si>
    <t>A</t>
  </si>
  <si>
    <t>Matemáticas</t>
  </si>
  <si>
    <t>Liliana</t>
  </si>
  <si>
    <t>Sánchez</t>
  </si>
  <si>
    <t>Minor</t>
  </si>
  <si>
    <t>Número de Cuenta 109003547</t>
  </si>
  <si>
    <t>C</t>
  </si>
  <si>
    <t>Letras</t>
  </si>
  <si>
    <t>Manuel</t>
  </si>
  <si>
    <t>Ramírez</t>
  </si>
  <si>
    <t>Contreras</t>
  </si>
  <si>
    <t>Número de Cuenta 109003548</t>
  </si>
  <si>
    <t>Fernanda</t>
  </si>
  <si>
    <t>López</t>
  </si>
  <si>
    <t>Martínez</t>
  </si>
  <si>
    <t>Número de Cuenta 109003549</t>
  </si>
  <si>
    <t>Ana</t>
  </si>
  <si>
    <t>Escobar</t>
  </si>
  <si>
    <t>Laguna</t>
  </si>
  <si>
    <t>Número de Cuenta 109003550</t>
  </si>
  <si>
    <t>Ramón</t>
  </si>
  <si>
    <t>Escalante</t>
  </si>
  <si>
    <t>Rosales</t>
  </si>
  <si>
    <t>Número de Cuenta 109003551</t>
  </si>
  <si>
    <t>Raúl</t>
  </si>
  <si>
    <t>Flores</t>
  </si>
  <si>
    <t>Torres</t>
  </si>
  <si>
    <t>Número de Cuenta 109003552</t>
  </si>
  <si>
    <t>Karla</t>
  </si>
  <si>
    <t>Méndez</t>
  </si>
  <si>
    <t>Número de Cuenta 109003553</t>
  </si>
  <si>
    <t>Santiago</t>
  </si>
  <si>
    <t>Rodríguez</t>
  </si>
  <si>
    <t>Fernández</t>
  </si>
  <si>
    <t>Número de Cuenta 109003554</t>
  </si>
  <si>
    <t xml:space="preserve">Promedio </t>
  </si>
  <si>
    <t>Estadistica Primer Semestre</t>
  </si>
  <si>
    <t>Maxima</t>
  </si>
  <si>
    <t>Minima</t>
  </si>
  <si>
    <t>Total de alumnos</t>
  </si>
  <si>
    <t xml:space="preserve">Promedio por materia </t>
  </si>
  <si>
    <t xml:space="preserve">Ciencias </t>
  </si>
  <si>
    <t xml:space="preserve">Matematicas </t>
  </si>
  <si>
    <t xml:space="preserve">Promedio por clase </t>
  </si>
  <si>
    <t xml:space="preserve">Alumno </t>
  </si>
  <si>
    <t xml:space="preserve">Clase </t>
  </si>
  <si>
    <t xml:space="preserve">Calificacion </t>
  </si>
  <si>
    <t>Alumnos</t>
  </si>
  <si>
    <t xml:space="preserve">Cuentas </t>
  </si>
  <si>
    <t>Maria Gomez Orozco</t>
  </si>
  <si>
    <t>Ignacio Gonzalez Medina</t>
  </si>
  <si>
    <t>Liliana Sanchez Minor</t>
  </si>
  <si>
    <t xml:space="preserve">Manuel Ramirez Contreras </t>
  </si>
  <si>
    <t xml:space="preserve">Fernanda Lopez Martinez </t>
  </si>
  <si>
    <t xml:space="preserve">Ana escobar Lopez </t>
  </si>
  <si>
    <t>Ramon Escalante Rosales</t>
  </si>
  <si>
    <t>Raul Flores Torres</t>
  </si>
  <si>
    <t xml:space="preserve">Karla Martinez Mendez </t>
  </si>
  <si>
    <t>Santiago Rodriguez Fernandez</t>
  </si>
  <si>
    <t>Alumnos con promedio mayor a 7</t>
  </si>
  <si>
    <t xml:space="preserve">Examen de recuperacion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</si>
</sst>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23B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5" fillId="3" borderId="1" xfId="2" applyFont="1" applyBorder="1" applyAlignment="1">
      <alignment horizontal="center"/>
    </xf>
    <xf numFmtId="0" fontId="6" fillId="3" borderId="1" xfId="2" applyFont="1" applyBorder="1" applyAlignment="1">
      <alignment horizontal="center"/>
    </xf>
    <xf numFmtId="0" fontId="7" fillId="0" borderId="1" xfId="0" applyFont="1" applyBorder="1"/>
    <xf numFmtId="0" fontId="8" fillId="3" borderId="1" xfId="2" applyFont="1" applyBorder="1" applyAlignment="1">
      <alignment horizontal="center"/>
    </xf>
    <xf numFmtId="0" fontId="9" fillId="3" borderId="1" xfId="2" applyFont="1" applyBorder="1" applyAlignment="1">
      <alignment horizontal="center"/>
    </xf>
    <xf numFmtId="0" fontId="10" fillId="0" borderId="1" xfId="0" applyFont="1" applyBorder="1"/>
    <xf numFmtId="0" fontId="5" fillId="3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3" borderId="2" xfId="2" applyFont="1" applyBorder="1"/>
    <xf numFmtId="0" fontId="11" fillId="3" borderId="3" xfId="2" applyFont="1" applyBorder="1"/>
    <xf numFmtId="0" fontId="11" fillId="3" borderId="4" xfId="2" applyFont="1" applyBorder="1"/>
    <xf numFmtId="0" fontId="10" fillId="4" borderId="5" xfId="3" applyFont="1" applyBorder="1"/>
    <xf numFmtId="0" fontId="10" fillId="4" borderId="6" xfId="3" applyFont="1" applyBorder="1"/>
    <xf numFmtId="0" fontId="10" fillId="4" borderId="7" xfId="3" applyFont="1" applyBorder="1"/>
    <xf numFmtId="0" fontId="7" fillId="5" borderId="1" xfId="0" applyFont="1" applyFill="1" applyBorder="1"/>
    <xf numFmtId="0" fontId="3" fillId="0" borderId="1" xfId="0" applyNumberFormat="1" applyFont="1" applyBorder="1"/>
    <xf numFmtId="0" fontId="6" fillId="3" borderId="8" xfId="2" applyFont="1" applyBorder="1" applyAlignment="1">
      <alignment horizontal="center"/>
    </xf>
    <xf numFmtId="0" fontId="6" fillId="3" borderId="9" xfId="2" applyFont="1" applyBorder="1" applyAlignment="1">
      <alignment horizontal="center"/>
    </xf>
  </cellXfs>
  <cellStyles count="4">
    <cellStyle name="20% - Énfasis6" xfId="3" builtinId="50"/>
    <cellStyle name="Énfasis6" xfId="2" builtinId="49"/>
    <cellStyle name="Millares" xfId="1" builtinId="3"/>
    <cellStyle name="Normal" xfId="0" builtinId="0"/>
  </cellStyles>
  <dxfs count="19"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00423B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Calificaciones</a:t>
            </a:r>
            <a:r>
              <a:rPr lang="es-MX" baseline="0"/>
              <a:t> primer semestre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365'!$G$26:$G$35</c:f>
              <c:numCache>
                <c:formatCode>0.00</c:formatCode>
                <c:ptCount val="10"/>
                <c:pt idx="0">
                  <c:v>8</c:v>
                </c:pt>
                <c:pt idx="1">
                  <c:v>6.5</c:v>
                </c:pt>
                <c:pt idx="2">
                  <c:v>5</c:v>
                </c:pt>
                <c:pt idx="3">
                  <c:v>9.5</c:v>
                </c:pt>
                <c:pt idx="4">
                  <c:v>6</c:v>
                </c:pt>
                <c:pt idx="5">
                  <c:v>6</c:v>
                </c:pt>
                <c:pt idx="6">
                  <c:v>7.5</c:v>
                </c:pt>
                <c:pt idx="7">
                  <c:v>8.5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2-43F1-A73F-76DC9075BF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32524352"/>
        <c:axId val="1932536000"/>
        <c:axId val="1932652992"/>
      </c:bar3DChart>
      <c:catAx>
        <c:axId val="193252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2536000"/>
        <c:crosses val="autoZero"/>
        <c:auto val="1"/>
        <c:lblAlgn val="ctr"/>
        <c:lblOffset val="100"/>
        <c:noMultiLvlLbl val="0"/>
      </c:catAx>
      <c:valAx>
        <c:axId val="19325360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932524352"/>
        <c:crosses val="autoZero"/>
        <c:crossBetween val="between"/>
      </c:valAx>
      <c:serAx>
        <c:axId val="193265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25360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Participaciones</a:t>
            </a:r>
            <a:r>
              <a:rPr lang="es-MX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'Ofimática Office 365'!$A$26:$A$35</c:f>
              <c:strCache>
                <c:ptCount val="10"/>
                <c:pt idx="0">
                  <c:v>María</c:v>
                </c:pt>
                <c:pt idx="1">
                  <c:v>Ignacio</c:v>
                </c:pt>
                <c:pt idx="2">
                  <c:v>Liliana</c:v>
                </c:pt>
                <c:pt idx="3">
                  <c:v>Manuel</c:v>
                </c:pt>
                <c:pt idx="4">
                  <c:v>Fernanda</c:v>
                </c:pt>
                <c:pt idx="5">
                  <c:v>Ana</c:v>
                </c:pt>
                <c:pt idx="6">
                  <c:v>Ramón</c:v>
                </c:pt>
                <c:pt idx="7">
                  <c:v>Raúl</c:v>
                </c:pt>
                <c:pt idx="8">
                  <c:v>Karla</c:v>
                </c:pt>
                <c:pt idx="9">
                  <c:v>Santiago</c:v>
                </c:pt>
              </c:strCache>
            </c:strRef>
          </c:cat>
          <c:val>
            <c:numRef>
              <c:f>'Ofimática Office 365'!$I$26:$I$35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3</c:v>
                </c:pt>
                <c:pt idx="4">
                  <c:v>6</c:v>
                </c:pt>
                <c:pt idx="5">
                  <c:v>21</c:v>
                </c:pt>
                <c:pt idx="6">
                  <c:v>18</c:v>
                </c:pt>
                <c:pt idx="7">
                  <c:v>19</c:v>
                </c:pt>
                <c:pt idx="8">
                  <c:v>14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6-490D-8F26-8BD19C1F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3844656"/>
        <c:axId val="1643840496"/>
      </c:barChart>
      <c:catAx>
        <c:axId val="164384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840496"/>
        <c:crosses val="autoZero"/>
        <c:auto val="1"/>
        <c:lblAlgn val="ctr"/>
        <c:lblOffset val="100"/>
        <c:noMultiLvlLbl val="0"/>
      </c:catAx>
      <c:valAx>
        <c:axId val="164384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84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Comparacion</a:t>
            </a:r>
            <a:r>
              <a:rPr lang="es-MX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'Ofimática Office 365'!$A$26</c:f>
              <c:strCache>
                <c:ptCount val="1"/>
                <c:pt idx="0">
                  <c:v>María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365'!$G$26:$H$26</c:f>
              <c:numCache>
                <c:formatCode>0.00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F-4DCB-B18D-18422AA7F6E0}"/>
            </c:ext>
          </c:extLst>
        </c:ser>
        <c:ser>
          <c:idx val="1"/>
          <c:order val="1"/>
          <c:tx>
            <c:strRef>
              <c:f>'Ofimática Office 365'!$A$27</c:f>
              <c:strCache>
                <c:ptCount val="1"/>
                <c:pt idx="0">
                  <c:v>Ignacio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365'!$G$27:$H$27</c:f>
              <c:numCache>
                <c:formatCode>0.00</c:formatCode>
                <c:ptCount val="2"/>
                <c:pt idx="0">
                  <c:v>6.5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F-4DCB-B18D-18422AA7F6E0}"/>
            </c:ext>
          </c:extLst>
        </c:ser>
        <c:ser>
          <c:idx val="2"/>
          <c:order val="2"/>
          <c:tx>
            <c:strRef>
              <c:f>'Ofimática Office 365'!$A$28</c:f>
              <c:strCache>
                <c:ptCount val="1"/>
                <c:pt idx="0">
                  <c:v>Liliana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365'!$G$28:$H$28</c:f>
              <c:numCache>
                <c:formatCode>0.00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F-4DCB-B18D-18422AA7F6E0}"/>
            </c:ext>
          </c:extLst>
        </c:ser>
        <c:ser>
          <c:idx val="3"/>
          <c:order val="3"/>
          <c:tx>
            <c:strRef>
              <c:f>'Ofimática Office 365'!$A$29</c:f>
              <c:strCache>
                <c:ptCount val="1"/>
                <c:pt idx="0">
                  <c:v>Manuel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365'!$G$29:$H$29</c:f>
              <c:numCache>
                <c:formatCode>0.00</c:formatCode>
                <c:ptCount val="2"/>
                <c:pt idx="0">
                  <c:v>9.5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F-4DCB-B18D-18422AA7F6E0}"/>
            </c:ext>
          </c:extLst>
        </c:ser>
        <c:ser>
          <c:idx val="4"/>
          <c:order val="4"/>
          <c:tx>
            <c:strRef>
              <c:f>'Ofimática Office 365'!$A$30</c:f>
              <c:strCache>
                <c:ptCount val="1"/>
                <c:pt idx="0">
                  <c:v>Fernanda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365'!$G$30:$H$30</c:f>
              <c:numCache>
                <c:formatCode>0.00</c:formatCode>
                <c:ptCount val="2"/>
                <c:pt idx="0">
                  <c:v>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F-4DCB-B18D-18422AA7F6E0}"/>
            </c:ext>
          </c:extLst>
        </c:ser>
        <c:ser>
          <c:idx val="5"/>
          <c:order val="5"/>
          <c:tx>
            <c:strRef>
              <c:f>'Ofimática Office 365'!$A$31</c:f>
              <c:strCache>
                <c:ptCount val="1"/>
                <c:pt idx="0">
                  <c:v>Ana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365'!$G$31:$H$31</c:f>
              <c:numCache>
                <c:formatCode>0.00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F-4DCB-B18D-18422AA7F6E0}"/>
            </c:ext>
          </c:extLst>
        </c:ser>
        <c:ser>
          <c:idx val="6"/>
          <c:order val="6"/>
          <c:tx>
            <c:strRef>
              <c:f>'Ofimática Office 365'!$A$32</c:f>
              <c:strCache>
                <c:ptCount val="1"/>
                <c:pt idx="0">
                  <c:v>Ramón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365'!$G$32:$H$32</c:f>
              <c:numCache>
                <c:formatCode>0.00</c:formatCode>
                <c:ptCount val="2"/>
                <c:pt idx="0">
                  <c:v>7.5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F-4DCB-B18D-18422AA7F6E0}"/>
            </c:ext>
          </c:extLst>
        </c:ser>
        <c:ser>
          <c:idx val="7"/>
          <c:order val="7"/>
          <c:tx>
            <c:strRef>
              <c:f>'Ofimática Office 365'!$A$33</c:f>
              <c:strCache>
                <c:ptCount val="1"/>
                <c:pt idx="0">
                  <c:v>Raúl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365'!$G$33:$H$33</c:f>
              <c:numCache>
                <c:formatCode>0.00</c:formatCode>
                <c:ptCount val="2"/>
                <c:pt idx="0">
                  <c:v>8.5</c:v>
                </c:pt>
                <c:pt idx="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F-4DCB-B18D-18422AA7F6E0}"/>
            </c:ext>
          </c:extLst>
        </c:ser>
        <c:ser>
          <c:idx val="8"/>
          <c:order val="8"/>
          <c:tx>
            <c:strRef>
              <c:f>'Ofimática Office 365'!$A$34</c:f>
              <c:strCache>
                <c:ptCount val="1"/>
                <c:pt idx="0">
                  <c:v>Karla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365'!$G$34:$H$34</c:f>
              <c:numCache>
                <c:formatCode>0.00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F-4DCB-B18D-18422AA7F6E0}"/>
            </c:ext>
          </c:extLst>
        </c:ser>
        <c:ser>
          <c:idx val="9"/>
          <c:order val="9"/>
          <c:tx>
            <c:strRef>
              <c:f>'Ofimática Office 365'!$A$35</c:f>
              <c:strCache>
                <c:ptCount val="1"/>
                <c:pt idx="0">
                  <c:v>Santiago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'Ofimática Office 365'!$G$35:$H$35</c:f>
              <c:numCache>
                <c:formatCode>0.00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F-4DCB-B18D-18422AA7F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71450448"/>
        <c:axId val="2071453776"/>
      </c:barChart>
      <c:catAx>
        <c:axId val="20714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1453776"/>
        <c:crosses val="autoZero"/>
        <c:auto val="1"/>
        <c:lblAlgn val="ctr"/>
        <c:lblOffset val="100"/>
        <c:noMultiLvlLbl val="0"/>
      </c:catAx>
      <c:valAx>
        <c:axId val="207145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145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7</xdr:col>
      <xdr:colOff>2313710</xdr:colOff>
      <xdr:row>22</xdr:row>
      <xdr:rowOff>110837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89E2F8-B200-400F-9314-DEA563892821}"/>
            </a:ext>
          </a:extLst>
        </xdr:cNvPr>
        <xdr:cNvSpPr txBox="1"/>
      </xdr:nvSpPr>
      <xdr:spPr>
        <a:xfrm>
          <a:off x="1" y="1"/>
          <a:ext cx="14796654" cy="4073236"/>
        </a:xfrm>
        <a:prstGeom prst="rect">
          <a:avLst/>
        </a:prstGeom>
        <a:solidFill>
          <a:srgbClr val="00423B"/>
        </a:solidFill>
        <a:ln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relaxedInset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>
          <a:sp3d/>
        </a:bodyPr>
        <a:lstStyle/>
        <a:p>
          <a:pPr algn="l"/>
          <a:r>
            <a:rPr lang="es-MX" sz="1600" b="1" i="1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EJERCICIOS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1. Obtener el promedio de califación de los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2. Obtener la calificación más alta.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3. Obtener la calificación más baja.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4. Contar el número de alumnos.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5.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materia.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6. Obtener el promedio de califación de los alumnos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para cada clase.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7. Obtener la clase y calificación de un alumno (por ejemplo Raúl).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8. Contar el número de personas que han sacado una nota igual o superior a 7.</a:t>
          </a: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9. Obtener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si el alumno tiene que ir a examen de recuperación si su calificación del primer semestre es mayor al del segundo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10. Obtener si el alumno tiene que ir a examen final si su promedio es menor a 8.</a:t>
          </a:r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600" b="1" i="0" cap="none" spc="5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11. Crear una tabla con el nombre completo</a:t>
          </a:r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del alumno, el número de cuenta y sus calificaciones.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12. Crear una gráfica con las calificaciones del primer semestre.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13. Crear una gráfica comparativa de sus calificaciones</a:t>
          </a:r>
        </a:p>
        <a:p>
          <a:r>
            <a:rPr lang="es-MX" sz="1600" b="1" i="0" cap="none" spc="50" baseline="0">
              <a:ln w="0"/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14. Crear una gráfica con el total de participaciones de los alumnos.</a:t>
          </a:r>
        </a:p>
        <a:p>
          <a:endParaRPr lang="es-MX" sz="1600" b="1" i="0" cap="none" spc="50">
            <a:ln w="0"/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1342277</xdr:colOff>
      <xdr:row>0</xdr:row>
      <xdr:rowOff>101662</xdr:rowOff>
    </xdr:from>
    <xdr:to>
      <xdr:col>7</xdr:col>
      <xdr:colOff>2012045</xdr:colOff>
      <xdr:row>5</xdr:row>
      <xdr:rowOff>25029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A40C2-77B5-429E-B633-F1078CB12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758008" y="182731"/>
          <a:ext cx="831905" cy="669768"/>
        </a:xfrm>
        <a:prstGeom prst="rect">
          <a:avLst/>
        </a:prstGeom>
      </xdr:spPr>
    </xdr:pic>
    <xdr:clientData/>
  </xdr:twoCellAnchor>
  <xdr:twoCellAnchor editAs="oneCell">
    <xdr:from>
      <xdr:col>7</xdr:col>
      <xdr:colOff>1140209</xdr:colOff>
      <xdr:row>7</xdr:row>
      <xdr:rowOff>142976</xdr:rowOff>
    </xdr:from>
    <xdr:to>
      <xdr:col>7</xdr:col>
      <xdr:colOff>2056888</xdr:colOff>
      <xdr:row>11</xdr:row>
      <xdr:rowOff>115125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3A2418-99B2-4016-99CE-82FCC44E9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13285652" flipV="1">
          <a:off x="13637009" y="1414930"/>
          <a:ext cx="916679" cy="698980"/>
        </a:xfrm>
        <a:prstGeom prst="rect">
          <a:avLst/>
        </a:prstGeom>
      </xdr:spPr>
    </xdr:pic>
    <xdr:clientData/>
  </xdr:twoCellAnchor>
  <xdr:twoCellAnchor editAs="oneCell">
    <xdr:from>
      <xdr:col>7</xdr:col>
      <xdr:colOff>524021</xdr:colOff>
      <xdr:row>18</xdr:row>
      <xdr:rowOff>55072</xdr:rowOff>
    </xdr:from>
    <xdr:to>
      <xdr:col>7</xdr:col>
      <xdr:colOff>2259737</xdr:colOff>
      <xdr:row>21</xdr:row>
      <xdr:rowOff>144907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8137D7-BBCB-4DD4-A6A2-D01BE691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821" y="3325810"/>
          <a:ext cx="1735716" cy="634959"/>
        </a:xfrm>
        <a:prstGeom prst="rect">
          <a:avLst/>
        </a:prstGeom>
      </xdr:spPr>
    </xdr:pic>
    <xdr:clientData/>
  </xdr:twoCellAnchor>
  <xdr:twoCellAnchor editAs="oneCell">
    <xdr:from>
      <xdr:col>7</xdr:col>
      <xdr:colOff>1273697</xdr:colOff>
      <xdr:row>14</xdr:row>
      <xdr:rowOff>43841</xdr:rowOff>
    </xdr:from>
    <xdr:to>
      <xdr:col>7</xdr:col>
      <xdr:colOff>1943465</xdr:colOff>
      <xdr:row>18</xdr:row>
      <xdr:rowOff>171603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83390D-9406-454E-9223-7A744048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8206" r="40679" b="61314"/>
        <a:stretch/>
      </xdr:blipFill>
      <xdr:spPr>
        <a:xfrm rot="3923744" flipV="1">
          <a:off x="13678085" y="2680161"/>
          <a:ext cx="854592" cy="669768"/>
        </a:xfrm>
        <a:prstGeom prst="rect">
          <a:avLst/>
        </a:prstGeom>
      </xdr:spPr>
    </xdr:pic>
    <xdr:clientData/>
  </xdr:twoCellAnchor>
  <xdr:twoCellAnchor>
    <xdr:from>
      <xdr:col>3</xdr:col>
      <xdr:colOff>565728</xdr:colOff>
      <xdr:row>37</xdr:row>
      <xdr:rowOff>60036</xdr:rowOff>
    </xdr:from>
    <xdr:to>
      <xdr:col>6</xdr:col>
      <xdr:colOff>2770909</xdr:colOff>
      <xdr:row>52</xdr:row>
      <xdr:rowOff>32327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2271039-139B-4A71-BAED-2897F279A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571499</xdr:colOff>
      <xdr:row>54</xdr:row>
      <xdr:rowOff>187036</xdr:rowOff>
    </xdr:from>
    <xdr:to>
      <xdr:col>6</xdr:col>
      <xdr:colOff>2822862</xdr:colOff>
      <xdr:row>69</xdr:row>
      <xdr:rowOff>311727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458931</xdr:colOff>
      <xdr:row>72</xdr:row>
      <xdr:rowOff>65808</xdr:rowOff>
    </xdr:from>
    <xdr:to>
      <xdr:col>6</xdr:col>
      <xdr:colOff>2788227</xdr:colOff>
      <xdr:row>88</xdr:row>
      <xdr:rowOff>173181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25:I35" totalsRowShown="0" headerRowDxfId="18" dataDxfId="17">
  <autoFilter ref="A25:I35"/>
  <sortState ref="A26:G35">
    <sortCondition ref="A17:A28"/>
  </sortState>
  <tableColumns count="9">
    <tableColumn id="1" name="Nombre" dataDxfId="16"/>
    <tableColumn id="5" name="Apellido Paterno" dataDxfId="15"/>
    <tableColumn id="8" name="Apellido Materno" dataDxfId="14"/>
    <tableColumn id="6" name="Cuenta" dataDxfId="13"/>
    <tableColumn id="2" name="Clase" dataDxfId="12"/>
    <tableColumn id="3" name="Materia" dataDxfId="11"/>
    <tableColumn id="4" name="Calificación Primer Semestre" dataDxfId="10" dataCellStyle="Millares"/>
    <tableColumn id="10" name="Calificación Segundo Semestre" dataDxfId="9" dataCellStyle="Millares"/>
    <tableColumn id="12" name="Participaciones" dataDxfId="8" dataCellStyle="Millares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3:C54" totalsRowShown="0" headerRowDxfId="7" dataDxfId="0" headerRowBorderDxfId="5" tableBorderDxfId="6" totalsRowBorderDxfId="4" headerRowCellStyle="Énfasis6" dataCellStyle="20% - Énfasis6">
  <autoFilter ref="A53:C54"/>
  <tableColumns count="3">
    <tableColumn id="1" name="Alumno " dataDxfId="3" dataCellStyle="20% - Énfasis6"/>
    <tableColumn id="2" name="Clase " dataDxfId="2" dataCellStyle="20% - Énfasis6">
      <calculatedColumnFormula>LOOKUP(A54,Tabla1[Nombre],Tabla1[Clase])</calculatedColumnFormula>
    </tableColumn>
    <tableColumn id="3" name="Calificacion " dataDxfId="1" dataCellStyle="20% - Énfasis6">
      <calculatedColumnFormula>LOOKUP(A54,Tabla1[Nombre],Tabla1[Calificación Primer Semestre])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I84"/>
  <sheetViews>
    <sheetView tabSelected="1" zoomScale="55" zoomScaleNormal="55" workbookViewId="0">
      <selection activeCell="D60" sqref="D60"/>
    </sheetView>
  </sheetViews>
  <sheetFormatPr baseColWidth="10" defaultColWidth="11.42578125" defaultRowHeight="15" x14ac:dyDescent="0.25"/>
  <cols>
    <col min="1" max="1" width="30.85546875" customWidth="1"/>
    <col min="2" max="2" width="42.85546875" customWidth="1"/>
    <col min="3" max="3" width="28" bestFit="1" customWidth="1"/>
    <col min="4" max="4" width="39.28515625" bestFit="1" customWidth="1"/>
    <col min="5" max="5" width="28.140625" customWidth="1"/>
    <col min="6" max="6" width="17.28515625" bestFit="1" customWidth="1"/>
    <col min="7" max="7" width="42.28515625" bestFit="1" customWidth="1"/>
    <col min="8" max="8" width="44.42578125" bestFit="1" customWidth="1"/>
    <col min="9" max="9" width="24.7109375" bestFit="1" customWidth="1"/>
  </cols>
  <sheetData>
    <row r="24" spans="1:9" ht="22.15" customHeight="1" x14ac:dyDescent="0.25"/>
    <row r="25" spans="1:9" ht="21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</row>
    <row r="26" spans="1:9" ht="21" x14ac:dyDescent="0.35">
      <c r="A26" s="2" t="s">
        <v>9</v>
      </c>
      <c r="B26" s="2" t="s">
        <v>10</v>
      </c>
      <c r="C26" s="2" t="s">
        <v>11</v>
      </c>
      <c r="D26" s="2" t="s">
        <v>12</v>
      </c>
      <c r="E26" s="3" t="s">
        <v>13</v>
      </c>
      <c r="F26" s="2" t="s">
        <v>14</v>
      </c>
      <c r="G26" s="5">
        <v>8</v>
      </c>
      <c r="H26" s="5">
        <v>7</v>
      </c>
      <c r="I26" s="4">
        <v>5</v>
      </c>
    </row>
    <row r="27" spans="1:9" ht="21" x14ac:dyDescent="0.35">
      <c r="A27" s="2" t="s">
        <v>15</v>
      </c>
      <c r="B27" s="2" t="s">
        <v>16</v>
      </c>
      <c r="C27" s="2" t="s">
        <v>17</v>
      </c>
      <c r="D27" s="2" t="s">
        <v>18</v>
      </c>
      <c r="E27" s="3" t="s">
        <v>19</v>
      </c>
      <c r="F27" s="2" t="s">
        <v>20</v>
      </c>
      <c r="G27" s="5">
        <v>6.5</v>
      </c>
      <c r="H27" s="5">
        <v>10</v>
      </c>
      <c r="I27" s="4">
        <v>8</v>
      </c>
    </row>
    <row r="28" spans="1:9" ht="21" x14ac:dyDescent="0.35">
      <c r="A28" s="2" t="s">
        <v>21</v>
      </c>
      <c r="B28" s="2" t="s">
        <v>22</v>
      </c>
      <c r="C28" s="2" t="s">
        <v>23</v>
      </c>
      <c r="D28" s="2" t="s">
        <v>24</v>
      </c>
      <c r="E28" s="3" t="s">
        <v>25</v>
      </c>
      <c r="F28" s="2" t="s">
        <v>26</v>
      </c>
      <c r="G28" s="5">
        <v>5</v>
      </c>
      <c r="H28" s="5">
        <v>5</v>
      </c>
      <c r="I28" s="4">
        <v>15</v>
      </c>
    </row>
    <row r="29" spans="1:9" ht="21" x14ac:dyDescent="0.35">
      <c r="A29" s="2" t="s">
        <v>27</v>
      </c>
      <c r="B29" s="2" t="s">
        <v>28</v>
      </c>
      <c r="C29" s="2" t="s">
        <v>29</v>
      </c>
      <c r="D29" s="2" t="s">
        <v>30</v>
      </c>
      <c r="E29" s="3" t="s">
        <v>19</v>
      </c>
      <c r="F29" s="2" t="s">
        <v>14</v>
      </c>
      <c r="G29" s="5">
        <v>9.5</v>
      </c>
      <c r="H29" s="5">
        <v>10</v>
      </c>
      <c r="I29" s="4">
        <v>3</v>
      </c>
    </row>
    <row r="30" spans="1:9" ht="21" x14ac:dyDescent="0.35">
      <c r="A30" s="2" t="s">
        <v>31</v>
      </c>
      <c r="B30" s="2" t="s">
        <v>32</v>
      </c>
      <c r="C30" s="2" t="s">
        <v>33</v>
      </c>
      <c r="D30" s="2" t="s">
        <v>34</v>
      </c>
      <c r="E30" s="3" t="s">
        <v>19</v>
      </c>
      <c r="F30" s="2" t="s">
        <v>26</v>
      </c>
      <c r="G30" s="5">
        <v>6</v>
      </c>
      <c r="H30" s="5">
        <v>8</v>
      </c>
      <c r="I30" s="4">
        <v>6</v>
      </c>
    </row>
    <row r="31" spans="1:9" ht="21" x14ac:dyDescent="0.35">
      <c r="A31" s="2" t="s">
        <v>35</v>
      </c>
      <c r="B31" s="2" t="s">
        <v>36</v>
      </c>
      <c r="C31" s="2" t="s">
        <v>37</v>
      </c>
      <c r="D31" s="2" t="s">
        <v>38</v>
      </c>
      <c r="E31" s="3" t="s">
        <v>25</v>
      </c>
      <c r="F31" s="2" t="s">
        <v>20</v>
      </c>
      <c r="G31" s="5">
        <v>6</v>
      </c>
      <c r="H31" s="5">
        <v>9</v>
      </c>
      <c r="I31" s="4">
        <v>21</v>
      </c>
    </row>
    <row r="32" spans="1:9" ht="21" x14ac:dyDescent="0.35">
      <c r="A32" s="2" t="s">
        <v>39</v>
      </c>
      <c r="B32" s="2" t="s">
        <v>40</v>
      </c>
      <c r="C32" s="2" t="s">
        <v>41</v>
      </c>
      <c r="D32" s="2" t="s">
        <v>42</v>
      </c>
      <c r="E32" s="3" t="s">
        <v>13</v>
      </c>
      <c r="F32" s="2" t="s">
        <v>26</v>
      </c>
      <c r="G32" s="5">
        <v>7.5</v>
      </c>
      <c r="H32" s="5">
        <v>10</v>
      </c>
      <c r="I32" s="4">
        <v>18</v>
      </c>
    </row>
    <row r="33" spans="1:9" ht="21" x14ac:dyDescent="0.35">
      <c r="A33" s="2" t="s">
        <v>43</v>
      </c>
      <c r="B33" s="2" t="s">
        <v>44</v>
      </c>
      <c r="C33" s="2" t="s">
        <v>45</v>
      </c>
      <c r="D33" s="2" t="s">
        <v>46</v>
      </c>
      <c r="E33" s="3" t="s">
        <v>25</v>
      </c>
      <c r="F33" s="2" t="s">
        <v>26</v>
      </c>
      <c r="G33" s="5">
        <v>8.5</v>
      </c>
      <c r="H33" s="5">
        <v>9.5</v>
      </c>
      <c r="I33" s="4">
        <v>19</v>
      </c>
    </row>
    <row r="34" spans="1:9" ht="21" x14ac:dyDescent="0.35">
      <c r="A34" s="2" t="s">
        <v>47</v>
      </c>
      <c r="B34" s="2" t="s">
        <v>33</v>
      </c>
      <c r="C34" s="2" t="s">
        <v>48</v>
      </c>
      <c r="D34" s="2" t="s">
        <v>49</v>
      </c>
      <c r="E34" s="3" t="s">
        <v>19</v>
      </c>
      <c r="F34" s="2" t="s">
        <v>14</v>
      </c>
      <c r="G34" s="5">
        <v>10</v>
      </c>
      <c r="H34" s="5">
        <v>8</v>
      </c>
      <c r="I34" s="4">
        <v>14</v>
      </c>
    </row>
    <row r="35" spans="1:9" ht="21" x14ac:dyDescent="0.35">
      <c r="A35" s="2" t="s">
        <v>50</v>
      </c>
      <c r="B35" s="2" t="s">
        <v>51</v>
      </c>
      <c r="C35" s="2" t="s">
        <v>52</v>
      </c>
      <c r="D35" s="2" t="s">
        <v>53</v>
      </c>
      <c r="E35" s="3" t="s">
        <v>13</v>
      </c>
      <c r="F35" s="2" t="s">
        <v>20</v>
      </c>
      <c r="G35" s="5">
        <v>7</v>
      </c>
      <c r="H35" s="5">
        <v>6</v>
      </c>
      <c r="I35" s="4">
        <v>7</v>
      </c>
    </row>
    <row r="37" spans="1:9" ht="28.5" x14ac:dyDescent="0.45">
      <c r="A37" s="11" t="s">
        <v>55</v>
      </c>
      <c r="B37" s="12"/>
    </row>
    <row r="38" spans="1:9" ht="28.5" x14ac:dyDescent="0.45">
      <c r="A38" s="13" t="s">
        <v>54</v>
      </c>
      <c r="B38" s="13">
        <f>AVERAGE(Tabla1[Calificación Primer Semestre])</f>
        <v>7.4</v>
      </c>
    </row>
    <row r="39" spans="1:9" ht="28.5" x14ac:dyDescent="0.45">
      <c r="A39" s="13" t="s">
        <v>56</v>
      </c>
      <c r="B39" s="13">
        <f>MAX(Tabla1[Calificación Primer Semestre])</f>
        <v>10</v>
      </c>
    </row>
    <row r="40" spans="1:9" ht="28.5" x14ac:dyDescent="0.45">
      <c r="A40" s="13" t="s">
        <v>57</v>
      </c>
      <c r="B40" s="13">
        <f>MIN(Tabla1[Calificación Primer Semestre])</f>
        <v>5</v>
      </c>
    </row>
    <row r="41" spans="1:9" ht="28.5" x14ac:dyDescent="0.45">
      <c r="A41" s="13" t="s">
        <v>58</v>
      </c>
      <c r="B41" s="13">
        <f>COUNT(Tabla1[Calificación Primer Semestre])</f>
        <v>10</v>
      </c>
    </row>
    <row r="43" spans="1:9" ht="26.25" x14ac:dyDescent="0.4">
      <c r="A43" s="8" t="s">
        <v>59</v>
      </c>
      <c r="B43" s="9"/>
    </row>
    <row r="44" spans="1:9" ht="26.25" x14ac:dyDescent="0.4">
      <c r="A44" s="10" t="s">
        <v>26</v>
      </c>
      <c r="B44" s="10">
        <f>AVERAGE(5,6,7.5,8.5)</f>
        <v>6.75</v>
      </c>
    </row>
    <row r="45" spans="1:9" ht="26.25" x14ac:dyDescent="0.4">
      <c r="A45" s="10" t="s">
        <v>60</v>
      </c>
      <c r="B45" s="10">
        <f>AVERAGE(A45,Tabla1[Materia],Tabla1[Calificación Primer Semestre])</f>
        <v>7.4</v>
      </c>
    </row>
    <row r="46" spans="1:9" ht="26.25" x14ac:dyDescent="0.4">
      <c r="A46" s="10" t="s">
        <v>61</v>
      </c>
      <c r="B46" s="10">
        <f>AVERAGE(A46,Tabla1[Materia],Tabla1[Calificación Primer Semestre])</f>
        <v>7.4</v>
      </c>
    </row>
    <row r="48" spans="1:9" ht="28.5" x14ac:dyDescent="0.45">
      <c r="A48" s="11" t="s">
        <v>62</v>
      </c>
      <c r="B48" s="12"/>
    </row>
    <row r="49" spans="1:3" ht="28.5" x14ac:dyDescent="0.45">
      <c r="A49" s="13" t="s">
        <v>19</v>
      </c>
      <c r="B49" s="13">
        <f>AVERAGEIF(Tabla1[Clase],A49,Tabla1[Calificación Primer Semestre])</f>
        <v>8</v>
      </c>
    </row>
    <row r="50" spans="1:3" ht="28.5" x14ac:dyDescent="0.45">
      <c r="A50" s="13" t="s">
        <v>13</v>
      </c>
      <c r="B50" s="13">
        <f>AVERAGEIF(Tabla1[Clase],A50,Tabla1[Calificación Primer Semestre])</f>
        <v>7.5</v>
      </c>
    </row>
    <row r="51" spans="1:3" ht="28.5" x14ac:dyDescent="0.45">
      <c r="A51" s="13" t="s">
        <v>25</v>
      </c>
      <c r="B51" s="13">
        <f>AVERAGEIF(Tabla1[Clase],A51,Tabla1[Calificación Primer Semestre])</f>
        <v>6.5</v>
      </c>
    </row>
    <row r="53" spans="1:3" ht="31.5" x14ac:dyDescent="0.5">
      <c r="A53" s="16" t="s">
        <v>63</v>
      </c>
      <c r="B53" s="17" t="s">
        <v>64</v>
      </c>
      <c r="C53" s="18" t="s">
        <v>65</v>
      </c>
    </row>
    <row r="54" spans="1:3" ht="28.5" x14ac:dyDescent="0.45">
      <c r="A54" s="19" t="s">
        <v>21</v>
      </c>
      <c r="B54" s="20" t="str">
        <f>LOOKUP(A54,Tabla1[Nombre],Tabla1[Clase])</f>
        <v>C</v>
      </c>
      <c r="C54" s="21">
        <f>LOOKUP(A54,Tabla1[Nombre],Tabla1[Calificación Primer Semestre])</f>
        <v>6</v>
      </c>
    </row>
    <row r="57" spans="1:3" ht="26.25" x14ac:dyDescent="0.4">
      <c r="A57" s="14" t="s">
        <v>66</v>
      </c>
      <c r="B57" s="14" t="s">
        <v>67</v>
      </c>
    </row>
    <row r="58" spans="1:3" ht="26.25" x14ac:dyDescent="0.4">
      <c r="A58" s="15" t="s">
        <v>68</v>
      </c>
      <c r="B58" s="15" t="str" cm="1">
        <f t="array" ref="B58:B67">RIGHT(Tabla1[Cuenta],10)</f>
        <v xml:space="preserve"> 109003545</v>
      </c>
    </row>
    <row r="59" spans="1:3" ht="26.25" x14ac:dyDescent="0.4">
      <c r="A59" s="15" t="s">
        <v>69</v>
      </c>
      <c r="B59" s="15" t="str">
        <v xml:space="preserve"> 109003546</v>
      </c>
    </row>
    <row r="60" spans="1:3" ht="26.25" x14ac:dyDescent="0.4">
      <c r="A60" s="15" t="s">
        <v>70</v>
      </c>
      <c r="B60" s="15" t="str">
        <v xml:space="preserve"> 109003547</v>
      </c>
    </row>
    <row r="61" spans="1:3" ht="26.25" x14ac:dyDescent="0.4">
      <c r="A61" s="15" t="s">
        <v>71</v>
      </c>
      <c r="B61" s="15" t="str">
        <v xml:space="preserve"> 109003548</v>
      </c>
    </row>
    <row r="62" spans="1:3" ht="26.25" x14ac:dyDescent="0.4">
      <c r="A62" s="15" t="s">
        <v>72</v>
      </c>
      <c r="B62" s="15" t="str">
        <v xml:space="preserve"> 109003549</v>
      </c>
    </row>
    <row r="63" spans="1:3" ht="26.25" x14ac:dyDescent="0.4">
      <c r="A63" s="15" t="s">
        <v>73</v>
      </c>
      <c r="B63" s="15" t="str">
        <v xml:space="preserve"> 109003550</v>
      </c>
    </row>
    <row r="64" spans="1:3" ht="26.25" x14ac:dyDescent="0.4">
      <c r="A64" s="15" t="s">
        <v>74</v>
      </c>
      <c r="B64" s="15" t="str">
        <v xml:space="preserve"> 109003551</v>
      </c>
    </row>
    <row r="65" spans="1:2" ht="26.25" x14ac:dyDescent="0.4">
      <c r="A65" s="15" t="s">
        <v>75</v>
      </c>
      <c r="B65" s="15" t="str">
        <v xml:space="preserve"> 109003552</v>
      </c>
    </row>
    <row r="66" spans="1:2" ht="26.25" x14ac:dyDescent="0.4">
      <c r="A66" s="15" t="s">
        <v>76</v>
      </c>
      <c r="B66" s="15" t="str">
        <v xml:space="preserve"> 109003553</v>
      </c>
    </row>
    <row r="67" spans="1:2" ht="26.25" x14ac:dyDescent="0.4">
      <c r="A67" s="15" t="s">
        <v>77</v>
      </c>
      <c r="B67" s="15" t="str">
        <v xml:space="preserve"> 109003554</v>
      </c>
    </row>
    <row r="70" spans="1:2" ht="28.5" x14ac:dyDescent="0.45">
      <c r="A70" s="12" t="s">
        <v>78</v>
      </c>
      <c r="B70" s="12"/>
    </row>
    <row r="71" spans="1:2" ht="28.5" x14ac:dyDescent="0.45">
      <c r="A71" s="13">
        <f>COUNTIF(Tabla1[Calificación Primer Semestre],"&gt;="&amp;7)</f>
        <v>6</v>
      </c>
      <c r="B71" s="6"/>
    </row>
    <row r="73" spans="1:2" ht="26.25" x14ac:dyDescent="0.4">
      <c r="A73" s="24" t="s">
        <v>79</v>
      </c>
      <c r="B73" s="25"/>
    </row>
    <row r="74" spans="1:2" ht="26.25" x14ac:dyDescent="0.4">
      <c r="A74" s="22" t="s">
        <v>9</v>
      </c>
      <c r="B74" s="7" t="b">
        <f>G26&gt;H26</f>
        <v>1</v>
      </c>
    </row>
    <row r="75" spans="1:2" ht="26.25" x14ac:dyDescent="0.4">
      <c r="A75" s="10" t="s">
        <v>15</v>
      </c>
      <c r="B75" s="23" t="b">
        <f>G27&gt;H27</f>
        <v>0</v>
      </c>
    </row>
    <row r="76" spans="1:2" ht="26.25" x14ac:dyDescent="0.4">
      <c r="A76" s="22" t="s">
        <v>21</v>
      </c>
      <c r="B76" s="7" t="b">
        <f>G28&gt;H28</f>
        <v>0</v>
      </c>
    </row>
    <row r="77" spans="1:2" ht="26.25" x14ac:dyDescent="0.4">
      <c r="A77" s="10" t="s">
        <v>27</v>
      </c>
      <c r="B77" s="7" t="b">
        <f>G29&gt;H29</f>
        <v>0</v>
      </c>
    </row>
    <row r="78" spans="1:2" ht="26.25" x14ac:dyDescent="0.4">
      <c r="A78" s="22" t="s">
        <v>31</v>
      </c>
      <c r="B78" s="7" t="b">
        <f>G30&gt;H30</f>
        <v>0</v>
      </c>
    </row>
    <row r="79" spans="1:2" ht="26.25" x14ac:dyDescent="0.4">
      <c r="A79" s="10" t="s">
        <v>35</v>
      </c>
      <c r="B79" s="7" t="b">
        <f t="shared" ref="B79:B83" si="0">G31&gt;H31</f>
        <v>0</v>
      </c>
    </row>
    <row r="80" spans="1:2" ht="26.25" x14ac:dyDescent="0.4">
      <c r="A80" s="22" t="s">
        <v>39</v>
      </c>
      <c r="B80" s="7" t="b">
        <f t="shared" si="0"/>
        <v>0</v>
      </c>
    </row>
    <row r="81" spans="1:2" ht="26.25" x14ac:dyDescent="0.4">
      <c r="A81" s="10" t="s">
        <v>43</v>
      </c>
      <c r="B81" s="7" t="b">
        <f t="shared" si="0"/>
        <v>0</v>
      </c>
    </row>
    <row r="82" spans="1:2" ht="26.25" x14ac:dyDescent="0.4">
      <c r="A82" s="22" t="s">
        <v>47</v>
      </c>
      <c r="B82" s="7" t="b">
        <f t="shared" si="0"/>
        <v>1</v>
      </c>
    </row>
    <row r="83" spans="1:2" ht="26.25" x14ac:dyDescent="0.4">
      <c r="A83" s="10" t="s">
        <v>50</v>
      </c>
      <c r="B83" s="7" t="b">
        <f t="shared" si="0"/>
        <v>1</v>
      </c>
    </row>
    <row r="84" spans="1:2" x14ac:dyDescent="0.25">
      <c r="A84" s="6"/>
      <c r="B84" s="6"/>
    </row>
  </sheetData>
  <mergeCells count="5">
    <mergeCell ref="A37:B37"/>
    <mergeCell ref="A43:B43"/>
    <mergeCell ref="A48:B48"/>
    <mergeCell ref="A70:B70"/>
    <mergeCell ref="A73:B73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Ofimática Office 365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 de Windows</cp:lastModifiedBy>
  <cp:revision/>
  <dcterms:created xsi:type="dcterms:W3CDTF">2021-11-03T06:19:49Z</dcterms:created>
  <dcterms:modified xsi:type="dcterms:W3CDTF">2022-03-29T19:17:09Z</dcterms:modified>
  <cp:category/>
  <cp:contentStatus/>
</cp:coreProperties>
</file>