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utacion\"/>
    </mc:Choice>
  </mc:AlternateContent>
  <xr:revisionPtr revIDLastSave="0" documentId="13_ncr:1_{A6E6D5EC-B5A9-4D98-9CA8-B6F458A23662}" xr6:coauthVersionLast="47" xr6:coauthVersionMax="47" xr10:uidLastSave="{00000000-0000-0000-0000-000000000000}"/>
  <bookViews>
    <workbookView xWindow="-120" yWindow="-120" windowWidth="20730" windowHeight="11160" xr2:uid="{39ABD39A-699B-47EC-981E-74477E95499A}"/>
  </bookViews>
  <sheets>
    <sheet name="Ofimática Office 36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78" i="1"/>
  <c r="B79" i="1"/>
  <c r="B80" i="1"/>
  <c r="B81" i="1"/>
  <c r="B82" i="1"/>
  <c r="B83" i="1"/>
  <c r="B84" i="1"/>
  <c r="B85" i="1"/>
  <c r="B76" i="1"/>
  <c r="A77" i="1"/>
  <c r="A78" i="1"/>
  <c r="A79" i="1"/>
  <c r="A80" i="1"/>
  <c r="A81" i="1"/>
  <c r="A82" i="1"/>
  <c r="A83" i="1"/>
  <c r="A84" i="1"/>
  <c r="A85" i="1"/>
  <c r="A86" i="1"/>
  <c r="A87" i="1"/>
  <c r="A76" i="1"/>
  <c r="C64" i="1"/>
  <c r="C65" i="1"/>
  <c r="C66" i="1"/>
  <c r="C67" i="1"/>
  <c r="C68" i="1"/>
  <c r="C69" i="1"/>
  <c r="C70" i="1"/>
  <c r="C71" i="1"/>
  <c r="C72" i="1"/>
  <c r="C63" i="1"/>
  <c r="B64" i="1"/>
  <c r="B65" i="1"/>
  <c r="B66" i="1"/>
  <c r="B67" i="1"/>
  <c r="B68" i="1"/>
  <c r="B69" i="1"/>
  <c r="B70" i="1"/>
  <c r="B71" i="1"/>
  <c r="B72" i="1"/>
  <c r="B63" i="1"/>
  <c r="A60" i="1"/>
  <c r="C57" i="1"/>
  <c r="B57" i="1"/>
  <c r="B54" i="1"/>
  <c r="B53" i="1"/>
  <c r="B52" i="1"/>
  <c r="B48" i="1"/>
  <c r="B47" i="1"/>
  <c r="B46" i="1"/>
  <c r="B42" i="1"/>
  <c r="B41" i="1"/>
  <c r="B40" i="1"/>
  <c r="B39" i="1"/>
</calcChain>
</file>

<file path=xl/sharedStrings.xml><?xml version="1.0" encoding="utf-8"?>
<sst xmlns="http://schemas.openxmlformats.org/spreadsheetml/2006/main" count="103" uniqueCount="70">
  <si>
    <t>Nombre</t>
  </si>
  <si>
    <t>Apellido Paterno</t>
  </si>
  <si>
    <t>Apellido Materno</t>
  </si>
  <si>
    <t>Cuenta</t>
  </si>
  <si>
    <t>Clase</t>
  </si>
  <si>
    <t>Materia</t>
  </si>
  <si>
    <t>Calificación Primer Semestre</t>
  </si>
  <si>
    <t>Calificación Segundo Semestre</t>
  </si>
  <si>
    <t>Participaciones</t>
  </si>
  <si>
    <t>María</t>
  </si>
  <si>
    <t>Número de Cuenta 109003545</t>
  </si>
  <si>
    <t>B</t>
  </si>
  <si>
    <t>Ciencias</t>
  </si>
  <si>
    <t>Número de Cuenta 109003546</t>
  </si>
  <si>
    <t>A</t>
  </si>
  <si>
    <t>Matemáticas</t>
  </si>
  <si>
    <t>Sánchez</t>
  </si>
  <si>
    <t>Número de Cuenta 109003547</t>
  </si>
  <si>
    <t>C</t>
  </si>
  <si>
    <t>Letras</t>
  </si>
  <si>
    <t>Ramírez</t>
  </si>
  <si>
    <t>Número de Cuenta 109003548</t>
  </si>
  <si>
    <t>López</t>
  </si>
  <si>
    <t>Martínez</t>
  </si>
  <si>
    <t>Número de Cuenta 109003549</t>
  </si>
  <si>
    <t>Número de Cuenta 109003550</t>
  </si>
  <si>
    <t>Rosales</t>
  </si>
  <si>
    <t>Número de Cuenta 109003551</t>
  </si>
  <si>
    <t>Raúl</t>
  </si>
  <si>
    <t>Flores</t>
  </si>
  <si>
    <t>Torres</t>
  </si>
  <si>
    <t>Número de Cuenta 109003552</t>
  </si>
  <si>
    <t>Número de Cuenta 109003553</t>
  </si>
  <si>
    <t>Fernández</t>
  </si>
  <si>
    <t>Número de Cuenta 109003554</t>
  </si>
  <si>
    <t xml:space="preserve">Promedio </t>
  </si>
  <si>
    <t xml:space="preserve">Máxima </t>
  </si>
  <si>
    <t>Mínima</t>
  </si>
  <si>
    <t xml:space="preserve">Total de alumnos </t>
  </si>
  <si>
    <r>
      <rPr>
        <b/>
        <sz val="11"/>
        <color theme="1"/>
        <rFont val="Calibri"/>
        <family val="2"/>
        <scheme val="minor"/>
      </rPr>
      <t>Estadísticas Primer Semestre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</si>
  <si>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Promedio por Materia </t>
    </r>
    <r>
      <rPr>
        <sz val="11"/>
        <color theme="1"/>
        <rFont val="Calibri"/>
        <family val="2"/>
        <scheme val="minor"/>
      </rPr>
      <t xml:space="preserve"> </t>
    </r>
  </si>
  <si>
    <t>Promedio por Clase</t>
  </si>
  <si>
    <t xml:space="preserve">Alumno </t>
  </si>
  <si>
    <t xml:space="preserve">Calificación </t>
  </si>
  <si>
    <t>Barboza</t>
  </si>
  <si>
    <t xml:space="preserve">Gabriel </t>
  </si>
  <si>
    <t>Mendoza</t>
  </si>
  <si>
    <t>Juanita</t>
  </si>
  <si>
    <t>Mujica</t>
  </si>
  <si>
    <t>Miguel</t>
  </si>
  <si>
    <t xml:space="preserve">Daniela </t>
  </si>
  <si>
    <t>Ricardo</t>
  </si>
  <si>
    <t xml:space="preserve">Ximena </t>
  </si>
  <si>
    <t xml:space="preserve">Graciela </t>
  </si>
  <si>
    <t>Emmanuel</t>
  </si>
  <si>
    <t xml:space="preserve">Rocha </t>
  </si>
  <si>
    <t>Linares</t>
  </si>
  <si>
    <t>Barraza</t>
  </si>
  <si>
    <t>Monterreal</t>
  </si>
  <si>
    <t>Escareño</t>
  </si>
  <si>
    <t>Ruiz</t>
  </si>
  <si>
    <t>Lara</t>
  </si>
  <si>
    <t>García</t>
  </si>
  <si>
    <t>Alumnos con calificación igual o mayor a 7</t>
  </si>
  <si>
    <t xml:space="preserve">Examen de Recupreación </t>
  </si>
  <si>
    <r>
      <rPr>
        <b/>
        <sz val="11"/>
        <color theme="1"/>
        <rFont val="Calibri"/>
        <family val="2"/>
        <scheme val="minor"/>
      </rPr>
      <t>Examen Final</t>
    </r>
    <r>
      <rPr>
        <sz val="11"/>
        <color theme="1"/>
        <rFont val="Calibri"/>
        <family val="2"/>
        <scheme val="minor"/>
      </rPr>
      <t xml:space="preserve"> </t>
    </r>
  </si>
  <si>
    <t xml:space="preserve">Alumnos </t>
  </si>
  <si>
    <t>Cuentas</t>
  </si>
  <si>
    <t xml:space="preserve">Calificación Primer Semestre </t>
  </si>
  <si>
    <t xml:space="preserve">Calificación Segundo Semestre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</si>
</sst>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23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0" xfId="0" applyBorder="1"/>
    <xf numFmtId="0" fontId="4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/>
    <xf numFmtId="2" fontId="0" fillId="0" borderId="1" xfId="0" applyNumberFormat="1" applyBorder="1"/>
    <xf numFmtId="0" fontId="3" fillId="6" borderId="1" xfId="0" applyFont="1" applyFill="1" applyBorder="1"/>
    <xf numFmtId="0" fontId="0" fillId="6" borderId="1" xfId="0" applyFill="1" applyBorder="1"/>
    <xf numFmtId="2" fontId="3" fillId="5" borderId="1" xfId="1" applyNumberFormat="1" applyFont="1" applyFill="1" applyBorder="1" applyAlignment="1">
      <alignment horizontal="center" vertical="center"/>
    </xf>
    <xf numFmtId="2" fontId="3" fillId="6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rgb="FF00423B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ysClr val="windowText" lastClr="000000"/>
                </a:solidFill>
              </a:rPr>
              <a:t>Calificaciones Primer Semestre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'Ofimática Office 365'!$G$25</c:f>
              <c:strCache>
                <c:ptCount val="1"/>
                <c:pt idx="0">
                  <c:v>Calificación Primer Semestre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Gabriel </c:v>
                </c:pt>
                <c:pt idx="2">
                  <c:v>Juanita</c:v>
                </c:pt>
                <c:pt idx="3">
                  <c:v>Miguel</c:v>
                </c:pt>
                <c:pt idx="4">
                  <c:v>Daniela </c:v>
                </c:pt>
                <c:pt idx="5">
                  <c:v>Ricardo</c:v>
                </c:pt>
                <c:pt idx="6">
                  <c:v>Ximena </c:v>
                </c:pt>
                <c:pt idx="7">
                  <c:v>Raúl</c:v>
                </c:pt>
                <c:pt idx="8">
                  <c:v>Graciela </c:v>
                </c:pt>
                <c:pt idx="9">
                  <c:v>Emmanuel</c:v>
                </c:pt>
              </c:strCache>
            </c:strRef>
          </c:cat>
          <c:val>
            <c:numRef>
              <c:f>'Ofimática Office 365'!$G$26:$G$35</c:f>
              <c:numCache>
                <c:formatCode>0.00</c:formatCode>
                <c:ptCount val="10"/>
                <c:pt idx="0">
                  <c:v>8</c:v>
                </c:pt>
                <c:pt idx="1">
                  <c:v>6.5</c:v>
                </c:pt>
                <c:pt idx="2">
                  <c:v>5</c:v>
                </c:pt>
                <c:pt idx="3">
                  <c:v>9.5</c:v>
                </c:pt>
                <c:pt idx="4">
                  <c:v>6</c:v>
                </c:pt>
                <c:pt idx="5">
                  <c:v>6</c:v>
                </c:pt>
                <c:pt idx="6">
                  <c:v>7.5</c:v>
                </c:pt>
                <c:pt idx="7">
                  <c:v>8.5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3-48ED-B161-43EF23701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393264"/>
        <c:axId val="697394512"/>
      </c:barChart>
      <c:catAx>
        <c:axId val="69739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7394512"/>
        <c:crosses val="autoZero"/>
        <c:auto val="1"/>
        <c:lblAlgn val="ctr"/>
        <c:lblOffset val="100"/>
        <c:noMultiLvlLbl val="0"/>
      </c:catAx>
      <c:valAx>
        <c:axId val="6973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739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ysClr val="windowText" lastClr="000000"/>
                </a:solidFill>
              </a:rPr>
              <a:t>Calificaciones</a:t>
            </a:r>
            <a:r>
              <a:rPr lang="es-MX" baseline="0">
                <a:solidFill>
                  <a:sysClr val="windowText" lastClr="000000"/>
                </a:solidFill>
              </a:rPr>
              <a:t> Comparativas</a:t>
            </a:r>
            <a:endParaRPr lang="es-MX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Gabriel </c:v>
                </c:pt>
                <c:pt idx="2">
                  <c:v>Juanita</c:v>
                </c:pt>
                <c:pt idx="3">
                  <c:v>Miguel</c:v>
                </c:pt>
                <c:pt idx="4">
                  <c:v>Daniela </c:v>
                </c:pt>
                <c:pt idx="5">
                  <c:v>Ricardo</c:v>
                </c:pt>
                <c:pt idx="6">
                  <c:v>Ximena </c:v>
                </c:pt>
                <c:pt idx="7">
                  <c:v>Raúl</c:v>
                </c:pt>
                <c:pt idx="8">
                  <c:v>Graciela </c:v>
                </c:pt>
                <c:pt idx="9">
                  <c:v>Emmanuel</c:v>
                </c:pt>
              </c:strCache>
            </c:strRef>
          </c:cat>
          <c:val>
            <c:numRef>
              <c:f>'Ofimática Office 365'!$G$26:$G$35</c:f>
              <c:numCache>
                <c:formatCode>0.00</c:formatCode>
                <c:ptCount val="10"/>
                <c:pt idx="0">
                  <c:v>8</c:v>
                </c:pt>
                <c:pt idx="1">
                  <c:v>6.5</c:v>
                </c:pt>
                <c:pt idx="2">
                  <c:v>5</c:v>
                </c:pt>
                <c:pt idx="3">
                  <c:v>9.5</c:v>
                </c:pt>
                <c:pt idx="4">
                  <c:v>6</c:v>
                </c:pt>
                <c:pt idx="5">
                  <c:v>6</c:v>
                </c:pt>
                <c:pt idx="6">
                  <c:v>7.5</c:v>
                </c:pt>
                <c:pt idx="7">
                  <c:v>8.5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9-4140-904B-F6F99F440A1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Gabriel </c:v>
                </c:pt>
                <c:pt idx="2">
                  <c:v>Juanita</c:v>
                </c:pt>
                <c:pt idx="3">
                  <c:v>Miguel</c:v>
                </c:pt>
                <c:pt idx="4">
                  <c:v>Daniela </c:v>
                </c:pt>
                <c:pt idx="5">
                  <c:v>Ricardo</c:v>
                </c:pt>
                <c:pt idx="6">
                  <c:v>Ximena </c:v>
                </c:pt>
                <c:pt idx="7">
                  <c:v>Raúl</c:v>
                </c:pt>
                <c:pt idx="8">
                  <c:v>Graciela </c:v>
                </c:pt>
                <c:pt idx="9">
                  <c:v>Emmanuel</c:v>
                </c:pt>
              </c:strCache>
            </c:strRef>
          </c:cat>
          <c:val>
            <c:numRef>
              <c:f>'Ofimática Office 365'!$H$26:$H$35</c:f>
              <c:numCache>
                <c:formatCode>0.00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9.5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9-4140-904B-F6F99F4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7437872"/>
        <c:axId val="1227444944"/>
      </c:barChart>
      <c:catAx>
        <c:axId val="122743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7444944"/>
        <c:crosses val="autoZero"/>
        <c:auto val="1"/>
        <c:lblAlgn val="ctr"/>
        <c:lblOffset val="100"/>
        <c:noMultiLvlLbl val="0"/>
      </c:catAx>
      <c:valAx>
        <c:axId val="122744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743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ysClr val="windowText" lastClr="000000"/>
                </a:solidFill>
              </a:rPr>
              <a:t>Participaciones</a:t>
            </a:r>
            <a:r>
              <a:rPr lang="es-MX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Gabriel </c:v>
                </c:pt>
                <c:pt idx="2">
                  <c:v>Juanita</c:v>
                </c:pt>
                <c:pt idx="3">
                  <c:v>Miguel</c:v>
                </c:pt>
                <c:pt idx="4">
                  <c:v>Daniela </c:v>
                </c:pt>
                <c:pt idx="5">
                  <c:v>Ricardo</c:v>
                </c:pt>
                <c:pt idx="6">
                  <c:v>Ximena </c:v>
                </c:pt>
                <c:pt idx="7">
                  <c:v>Raúl</c:v>
                </c:pt>
                <c:pt idx="8">
                  <c:v>Graciela </c:v>
                </c:pt>
                <c:pt idx="9">
                  <c:v>Emmanuel</c:v>
                </c:pt>
              </c:strCache>
            </c:strRef>
          </c:cat>
          <c:val>
            <c:numRef>
              <c:f>'Ofimática Office 365'!$I$26:$I$35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3</c:v>
                </c:pt>
                <c:pt idx="4">
                  <c:v>6</c:v>
                </c:pt>
                <c:pt idx="5">
                  <c:v>21</c:v>
                </c:pt>
                <c:pt idx="6">
                  <c:v>18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5-4E36-8787-8B991174D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6352704"/>
        <c:axId val="1226335232"/>
      </c:barChart>
      <c:catAx>
        <c:axId val="122635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6335232"/>
        <c:crosses val="autoZero"/>
        <c:auto val="1"/>
        <c:lblAlgn val="ctr"/>
        <c:lblOffset val="100"/>
        <c:noMultiLvlLbl val="0"/>
      </c:catAx>
      <c:valAx>
        <c:axId val="12263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635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7</xdr:col>
      <xdr:colOff>2313710</xdr:colOff>
      <xdr:row>22</xdr:row>
      <xdr:rowOff>110837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89E2F8-B200-400F-9314-DEA563892821}"/>
            </a:ext>
          </a:extLst>
        </xdr:cNvPr>
        <xdr:cNvSpPr txBox="1"/>
      </xdr:nvSpPr>
      <xdr:spPr>
        <a:xfrm>
          <a:off x="1" y="1"/>
          <a:ext cx="14796654" cy="4073236"/>
        </a:xfrm>
        <a:prstGeom prst="rect">
          <a:avLst/>
        </a:prstGeom>
        <a:solidFill>
          <a:srgbClr val="00423B"/>
        </a:solidFill>
        <a:ln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relaxedInset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>
          <a:sp3d/>
        </a:bodyPr>
        <a:lstStyle/>
        <a:p>
          <a:pPr algn="l"/>
          <a:r>
            <a:rPr lang="es-MX" sz="1600" b="1" i="1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EJERCICIOS</a:t>
          </a:r>
        </a:p>
        <a:p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1. Obtener el promedio de califación de los alumnos.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2. Obtener la calificación más alta.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3. Obtener la calificación más baja.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4. Contar el número de alumnos.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5. Obtener el promedio de califación de los alumnos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para cada materia.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6. Obtener el promedio de califación de los alumnos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para cada clase.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7. Obtener la clase y calificación de un alumno (por ejemplo Raúl).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8. Contar el número de personas que han sacado una nota igual o superior a 7.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9. Obtener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si el alumno tiene que ir a examen de recuperación si su calificación del primer semestre es mayor al del segundo semestre.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10. Obtener si el alumno tiene que ir a examen final si su promedio es menor a 8.</a:t>
          </a:r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11. Crear una tabla con el nombre completo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del alumno, el número de cuenta y sus calificaciones.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12. Crear una gráfica con las calificaciones del primer semestre.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13. Crear una gráfica comparativa de sus calificaciones.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14. Crear una gráfica con el total de participaciones de los alumnos.</a:t>
          </a:r>
        </a:p>
        <a:p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1342277</xdr:colOff>
      <xdr:row>0</xdr:row>
      <xdr:rowOff>101662</xdr:rowOff>
    </xdr:from>
    <xdr:to>
      <xdr:col>7</xdr:col>
      <xdr:colOff>2012045</xdr:colOff>
      <xdr:row>5</xdr:row>
      <xdr:rowOff>25029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A40C2-77B5-429E-B633-F1078CB12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3923744" flipV="1">
          <a:off x="13758008" y="182731"/>
          <a:ext cx="831905" cy="669768"/>
        </a:xfrm>
        <a:prstGeom prst="rect">
          <a:avLst/>
        </a:prstGeom>
      </xdr:spPr>
    </xdr:pic>
    <xdr:clientData/>
  </xdr:twoCellAnchor>
  <xdr:twoCellAnchor editAs="oneCell">
    <xdr:from>
      <xdr:col>7</xdr:col>
      <xdr:colOff>1140209</xdr:colOff>
      <xdr:row>7</xdr:row>
      <xdr:rowOff>142976</xdr:rowOff>
    </xdr:from>
    <xdr:to>
      <xdr:col>7</xdr:col>
      <xdr:colOff>2056888</xdr:colOff>
      <xdr:row>11</xdr:row>
      <xdr:rowOff>115125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3A2418-99B2-4016-99CE-82FCC44E9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13285652" flipV="1">
          <a:off x="13637009" y="1414930"/>
          <a:ext cx="916679" cy="698980"/>
        </a:xfrm>
        <a:prstGeom prst="rect">
          <a:avLst/>
        </a:prstGeom>
      </xdr:spPr>
    </xdr:pic>
    <xdr:clientData/>
  </xdr:twoCellAnchor>
  <xdr:twoCellAnchor editAs="oneCell">
    <xdr:from>
      <xdr:col>7</xdr:col>
      <xdr:colOff>524021</xdr:colOff>
      <xdr:row>18</xdr:row>
      <xdr:rowOff>55072</xdr:rowOff>
    </xdr:from>
    <xdr:to>
      <xdr:col>7</xdr:col>
      <xdr:colOff>2259737</xdr:colOff>
      <xdr:row>21</xdr:row>
      <xdr:rowOff>144907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8137D7-BBCB-4DD4-A6A2-D01BE691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821" y="3325810"/>
          <a:ext cx="1735716" cy="634959"/>
        </a:xfrm>
        <a:prstGeom prst="rect">
          <a:avLst/>
        </a:prstGeom>
      </xdr:spPr>
    </xdr:pic>
    <xdr:clientData/>
  </xdr:twoCellAnchor>
  <xdr:twoCellAnchor editAs="oneCell">
    <xdr:from>
      <xdr:col>7</xdr:col>
      <xdr:colOff>1273697</xdr:colOff>
      <xdr:row>14</xdr:row>
      <xdr:rowOff>43841</xdr:rowOff>
    </xdr:from>
    <xdr:to>
      <xdr:col>7</xdr:col>
      <xdr:colOff>1943465</xdr:colOff>
      <xdr:row>18</xdr:row>
      <xdr:rowOff>171603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83390D-9406-454E-9223-7A744048C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3923744" flipV="1">
          <a:off x="13678085" y="2680161"/>
          <a:ext cx="854592" cy="669768"/>
        </a:xfrm>
        <a:prstGeom prst="rect">
          <a:avLst/>
        </a:prstGeom>
      </xdr:spPr>
    </xdr:pic>
    <xdr:clientData/>
  </xdr:twoCellAnchor>
  <xdr:twoCellAnchor>
    <xdr:from>
      <xdr:col>2</xdr:col>
      <xdr:colOff>867833</xdr:colOff>
      <xdr:row>37</xdr:row>
      <xdr:rowOff>14818</xdr:rowOff>
    </xdr:from>
    <xdr:to>
      <xdr:col>4</xdr:col>
      <xdr:colOff>952499</xdr:colOff>
      <xdr:row>51</xdr:row>
      <xdr:rowOff>91018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72C81E-140A-48B4-ADAD-3500E7A8B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343958</xdr:colOff>
      <xdr:row>54</xdr:row>
      <xdr:rowOff>46567</xdr:rowOff>
    </xdr:from>
    <xdr:to>
      <xdr:col>6</xdr:col>
      <xdr:colOff>58208</xdr:colOff>
      <xdr:row>66</xdr:row>
      <xdr:rowOff>207433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E573182-688F-4B13-84BE-6BC491F7C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439208</xdr:colOff>
      <xdr:row>37</xdr:row>
      <xdr:rowOff>14818</xdr:rowOff>
    </xdr:from>
    <xdr:to>
      <xdr:col>7</xdr:col>
      <xdr:colOff>1042458</xdr:colOff>
      <xdr:row>51</xdr:row>
      <xdr:rowOff>91018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2CA0AC0-6A51-40F3-8476-AB1435DDC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DC3131-0269-42C6-BFC2-DF5F34FFE0A4}" name="Tabla1" displayName="Tabla1" ref="A25:I35" totalsRowShown="0" headerRowDxfId="10" dataDxfId="9">
  <autoFilter ref="A25:I35" xr:uid="{B0DC3131-0269-42C6-BFC2-DF5F34FFE0A4}"/>
  <sortState xmlns:xlrd2="http://schemas.microsoft.com/office/spreadsheetml/2017/richdata2" ref="A26:G35">
    <sortCondition ref="A17:A28"/>
  </sortState>
  <tableColumns count="9">
    <tableColumn id="1" xr3:uid="{D334678B-3A1C-4CF5-9B13-FED9F1C2BD76}" name="Nombre" dataDxfId="8"/>
    <tableColumn id="5" xr3:uid="{01D0F412-7990-45B1-B123-A37EED5D3CAF}" name="Apellido Paterno" dataDxfId="7"/>
    <tableColumn id="8" xr3:uid="{6EB30D5A-DC72-413A-B4A7-128D900C67F2}" name="Apellido Materno" dataDxfId="6"/>
    <tableColumn id="6" xr3:uid="{0E2FE1CA-F5DA-44EB-9069-23F61CD6ACA5}" name="Cuenta" dataDxfId="5"/>
    <tableColumn id="2" xr3:uid="{DBD606DF-A3F8-4539-B240-4041ED115C01}" name="Clase" dataDxfId="4"/>
    <tableColumn id="3" xr3:uid="{047D05E4-4D9F-4D1E-827F-79A3FA0BE482}" name="Materia" dataDxfId="3"/>
    <tableColumn id="4" xr3:uid="{8B4B4669-8C1F-4721-A4A7-F6F83D9642CF}" name="Calificación Primer Semestre" dataDxfId="2" dataCellStyle="Millares"/>
    <tableColumn id="10" xr3:uid="{83A405A3-0CE8-4750-ACB8-592BB70D661D}" name="Calificación Segundo Semestre" dataDxfId="1" dataCellStyle="Millares"/>
    <tableColumn id="12" xr3:uid="{82C09929-9A75-4921-9106-58383846BEE3}" name="Participaciones" dataDxfId="0" dataCellStyle="Millare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22C8-1228-4767-B007-FE947209FDF6}">
  <dimension ref="A24:I87"/>
  <sheetViews>
    <sheetView tabSelected="1" topLeftCell="A25" zoomScale="90" zoomScaleNormal="90" workbookViewId="0">
      <selection activeCell="G53" sqref="G53"/>
    </sheetView>
  </sheetViews>
  <sheetFormatPr baseColWidth="10" defaultColWidth="11.42578125" defaultRowHeight="15" x14ac:dyDescent="0.25"/>
  <cols>
    <col min="1" max="1" width="28.5703125" customWidth="1"/>
    <col min="2" max="2" width="26.85546875" bestFit="1" customWidth="1"/>
    <col min="3" max="3" width="28" bestFit="1" customWidth="1"/>
    <col min="4" max="4" width="39.28515625" bestFit="1" customWidth="1"/>
    <col min="5" max="5" width="16.140625" bestFit="1" customWidth="1"/>
    <col min="6" max="6" width="17.28515625" bestFit="1" customWidth="1"/>
    <col min="7" max="7" width="42.28515625" bestFit="1" customWidth="1"/>
    <col min="8" max="8" width="44.42578125" bestFit="1" customWidth="1"/>
    <col min="9" max="9" width="24.7109375" bestFit="1" customWidth="1"/>
  </cols>
  <sheetData>
    <row r="24" spans="1:9" ht="22.15" customHeight="1" x14ac:dyDescent="0.25"/>
    <row r="25" spans="1:9" ht="21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</row>
    <row r="26" spans="1:9" ht="21" x14ac:dyDescent="0.35">
      <c r="A26" s="2" t="s">
        <v>9</v>
      </c>
      <c r="B26" s="2" t="s">
        <v>20</v>
      </c>
      <c r="C26" s="2" t="s">
        <v>57</v>
      </c>
      <c r="D26" s="2" t="s">
        <v>10</v>
      </c>
      <c r="E26" s="3" t="s">
        <v>11</v>
      </c>
      <c r="F26" s="2" t="s">
        <v>12</v>
      </c>
      <c r="G26" s="5">
        <v>8</v>
      </c>
      <c r="H26" s="5">
        <v>7</v>
      </c>
      <c r="I26" s="4">
        <v>5</v>
      </c>
    </row>
    <row r="27" spans="1:9" ht="21" x14ac:dyDescent="0.35">
      <c r="A27" s="2" t="s">
        <v>45</v>
      </c>
      <c r="B27" s="2" t="s">
        <v>22</v>
      </c>
      <c r="C27" s="2" t="s">
        <v>46</v>
      </c>
      <c r="D27" s="2" t="s">
        <v>13</v>
      </c>
      <c r="E27" s="3" t="s">
        <v>14</v>
      </c>
      <c r="F27" s="2" t="s">
        <v>15</v>
      </c>
      <c r="G27" s="5">
        <v>6.5</v>
      </c>
      <c r="H27" s="5">
        <v>10</v>
      </c>
      <c r="I27" s="4">
        <v>8</v>
      </c>
    </row>
    <row r="28" spans="1:9" ht="21" x14ac:dyDescent="0.35">
      <c r="A28" s="2" t="s">
        <v>47</v>
      </c>
      <c r="B28" s="2" t="s">
        <v>44</v>
      </c>
      <c r="C28" s="2" t="s">
        <v>48</v>
      </c>
      <c r="D28" s="2" t="s">
        <v>17</v>
      </c>
      <c r="E28" s="3" t="s">
        <v>18</v>
      </c>
      <c r="F28" s="2" t="s">
        <v>19</v>
      </c>
      <c r="G28" s="5">
        <v>5</v>
      </c>
      <c r="H28" s="5">
        <v>5</v>
      </c>
      <c r="I28" s="4">
        <v>15</v>
      </c>
    </row>
    <row r="29" spans="1:9" ht="21" x14ac:dyDescent="0.35">
      <c r="A29" s="2" t="s">
        <v>49</v>
      </c>
      <c r="B29" s="2" t="s">
        <v>55</v>
      </c>
      <c r="C29" s="2" t="s">
        <v>58</v>
      </c>
      <c r="D29" s="2" t="s">
        <v>21</v>
      </c>
      <c r="E29" s="3" t="s">
        <v>14</v>
      </c>
      <c r="F29" s="2" t="s">
        <v>12</v>
      </c>
      <c r="G29" s="5">
        <v>9.5</v>
      </c>
      <c r="H29" s="5">
        <v>10</v>
      </c>
      <c r="I29" s="4">
        <v>3</v>
      </c>
    </row>
    <row r="30" spans="1:9" ht="21" x14ac:dyDescent="0.35">
      <c r="A30" s="2" t="s">
        <v>50</v>
      </c>
      <c r="B30" s="2" t="s">
        <v>56</v>
      </c>
      <c r="C30" s="2" t="s">
        <v>29</v>
      </c>
      <c r="D30" s="2" t="s">
        <v>24</v>
      </c>
      <c r="E30" s="3" t="s">
        <v>14</v>
      </c>
      <c r="F30" s="2" t="s">
        <v>19</v>
      </c>
      <c r="G30" s="5">
        <v>6</v>
      </c>
      <c r="H30" s="5">
        <v>8</v>
      </c>
      <c r="I30" s="4">
        <v>6</v>
      </c>
    </row>
    <row r="31" spans="1:9" ht="21" x14ac:dyDescent="0.35">
      <c r="A31" s="2" t="s">
        <v>51</v>
      </c>
      <c r="B31" s="2" t="s">
        <v>59</v>
      </c>
      <c r="C31" s="2" t="s">
        <v>60</v>
      </c>
      <c r="D31" s="2" t="s">
        <v>25</v>
      </c>
      <c r="E31" s="3" t="s">
        <v>18</v>
      </c>
      <c r="F31" s="2" t="s">
        <v>15</v>
      </c>
      <c r="G31" s="5">
        <v>6</v>
      </c>
      <c r="H31" s="5">
        <v>9</v>
      </c>
      <c r="I31" s="4">
        <v>21</v>
      </c>
    </row>
    <row r="32" spans="1:9" ht="21" x14ac:dyDescent="0.35">
      <c r="A32" s="2" t="s">
        <v>52</v>
      </c>
      <c r="B32" s="2" t="s">
        <v>61</v>
      </c>
      <c r="C32" s="2" t="s">
        <v>26</v>
      </c>
      <c r="D32" s="2" t="s">
        <v>27</v>
      </c>
      <c r="E32" s="3" t="s">
        <v>11</v>
      </c>
      <c r="F32" s="2" t="s">
        <v>19</v>
      </c>
      <c r="G32" s="5">
        <v>7.5</v>
      </c>
      <c r="H32" s="5">
        <v>10</v>
      </c>
      <c r="I32" s="4">
        <v>18</v>
      </c>
    </row>
    <row r="33" spans="1:9" ht="21" x14ac:dyDescent="0.35">
      <c r="A33" s="2" t="s">
        <v>28</v>
      </c>
      <c r="B33" s="2" t="s">
        <v>29</v>
      </c>
      <c r="C33" s="2" t="s">
        <v>30</v>
      </c>
      <c r="D33" s="2" t="s">
        <v>31</v>
      </c>
      <c r="E33" s="3" t="s">
        <v>18</v>
      </c>
      <c r="F33" s="2" t="s">
        <v>19</v>
      </c>
      <c r="G33" s="5">
        <v>8.5</v>
      </c>
      <c r="H33" s="5">
        <v>9.5</v>
      </c>
      <c r="I33" s="4">
        <v>19</v>
      </c>
    </row>
    <row r="34" spans="1:9" ht="21" x14ac:dyDescent="0.35">
      <c r="A34" s="2" t="s">
        <v>53</v>
      </c>
      <c r="B34" s="2" t="s">
        <v>23</v>
      </c>
      <c r="C34" s="2" t="s">
        <v>16</v>
      </c>
      <c r="D34" s="2" t="s">
        <v>32</v>
      </c>
      <c r="E34" s="3" t="s">
        <v>14</v>
      </c>
      <c r="F34" s="2" t="s">
        <v>12</v>
      </c>
      <c r="G34" s="5">
        <v>10</v>
      </c>
      <c r="H34" s="5">
        <v>8</v>
      </c>
      <c r="I34" s="4">
        <v>14</v>
      </c>
    </row>
    <row r="35" spans="1:9" ht="21" x14ac:dyDescent="0.35">
      <c r="A35" s="2" t="s">
        <v>54</v>
      </c>
      <c r="B35" s="2" t="s">
        <v>62</v>
      </c>
      <c r="C35" s="2" t="s">
        <v>33</v>
      </c>
      <c r="D35" s="2" t="s">
        <v>34</v>
      </c>
      <c r="E35" s="3" t="s">
        <v>11</v>
      </c>
      <c r="F35" s="2" t="s">
        <v>15</v>
      </c>
      <c r="G35" s="5">
        <v>7</v>
      </c>
      <c r="H35" s="5">
        <v>6</v>
      </c>
      <c r="I35" s="4">
        <v>7</v>
      </c>
    </row>
    <row r="38" spans="1:9" x14ac:dyDescent="0.25">
      <c r="A38" s="7" t="s">
        <v>39</v>
      </c>
      <c r="B38" s="7"/>
    </row>
    <row r="39" spans="1:9" x14ac:dyDescent="0.25">
      <c r="A39" s="6" t="s">
        <v>35</v>
      </c>
      <c r="B39" s="6">
        <f>AVERAGE(Tabla1[Calificación Primer Semestre])</f>
        <v>7.4</v>
      </c>
    </row>
    <row r="40" spans="1:9" x14ac:dyDescent="0.25">
      <c r="A40" s="6" t="s">
        <v>36</v>
      </c>
      <c r="B40" s="6">
        <f>MAX(Tabla1[Calificación Primer Semestre])</f>
        <v>10</v>
      </c>
    </row>
    <row r="41" spans="1:9" x14ac:dyDescent="0.25">
      <c r="A41" s="6" t="s">
        <v>37</v>
      </c>
      <c r="B41" s="6">
        <f>MIN(Tabla1[Calificación Primer Semestre])</f>
        <v>5</v>
      </c>
    </row>
    <row r="42" spans="1:9" x14ac:dyDescent="0.25">
      <c r="A42" s="6" t="s">
        <v>38</v>
      </c>
      <c r="B42" s="6">
        <f>COUNT(Tabla1[Calificación Primer Semestre])</f>
        <v>10</v>
      </c>
    </row>
    <row r="45" spans="1:9" x14ac:dyDescent="0.25">
      <c r="A45" s="7" t="s">
        <v>40</v>
      </c>
      <c r="B45" s="7"/>
    </row>
    <row r="46" spans="1:9" x14ac:dyDescent="0.25">
      <c r="A46" s="6" t="s">
        <v>19</v>
      </c>
      <c r="B46" s="6">
        <f>AVERAGEIF(F26:F35,A46,G26:G35)</f>
        <v>6.75</v>
      </c>
    </row>
    <row r="47" spans="1:9" x14ac:dyDescent="0.25">
      <c r="A47" s="6" t="s">
        <v>12</v>
      </c>
      <c r="B47" s="6">
        <f>AVERAGEIF(F26:F35,A47,G26:G35)</f>
        <v>9.1666666666666661</v>
      </c>
    </row>
    <row r="48" spans="1:9" x14ac:dyDescent="0.25">
      <c r="A48" s="6" t="s">
        <v>15</v>
      </c>
      <c r="B48" s="6">
        <f>AVERAGEIF(F26:F35,A48,G26:G35)</f>
        <v>6.5</v>
      </c>
    </row>
    <row r="49" spans="1:3" x14ac:dyDescent="0.25">
      <c r="A49" s="8"/>
      <c r="B49" s="8"/>
    </row>
    <row r="51" spans="1:3" x14ac:dyDescent="0.25">
      <c r="A51" s="9" t="s">
        <v>41</v>
      </c>
      <c r="B51" s="7"/>
    </row>
    <row r="52" spans="1:3" x14ac:dyDescent="0.25">
      <c r="A52" s="6" t="s">
        <v>14</v>
      </c>
      <c r="B52" s="6">
        <f>AVERAGEIF(E26:E35,A52,G26:G35)</f>
        <v>8</v>
      </c>
    </row>
    <row r="53" spans="1:3" x14ac:dyDescent="0.25">
      <c r="A53" s="6" t="s">
        <v>11</v>
      </c>
      <c r="B53" s="6">
        <f>AVERAGEIF(E26:E35,A53,G26:G35)</f>
        <v>7.5</v>
      </c>
    </row>
    <row r="54" spans="1:3" x14ac:dyDescent="0.25">
      <c r="A54" s="6" t="s">
        <v>18</v>
      </c>
      <c r="B54" s="6">
        <f>AVERAGEIF(E26:E35,A54,G26:G35)</f>
        <v>6.5</v>
      </c>
    </row>
    <row r="56" spans="1:3" x14ac:dyDescent="0.25">
      <c r="A56" s="12" t="s">
        <v>42</v>
      </c>
      <c r="B56" s="12" t="s">
        <v>4</v>
      </c>
      <c r="C56" s="12" t="s">
        <v>43</v>
      </c>
    </row>
    <row r="57" spans="1:3" x14ac:dyDescent="0.25">
      <c r="A57" s="6" t="s">
        <v>28</v>
      </c>
      <c r="B57" s="6" t="str">
        <f>LOOKUP(A57,A26:A35,E26:E35)</f>
        <v>C</v>
      </c>
      <c r="C57" s="6">
        <f>LOOKUP(A57,A26:A35,G26:G35)</f>
        <v>8.5</v>
      </c>
    </row>
    <row r="59" spans="1:3" x14ac:dyDescent="0.25">
      <c r="A59" s="13" t="s">
        <v>63</v>
      </c>
      <c r="B59" s="13"/>
    </row>
    <row r="60" spans="1:3" x14ac:dyDescent="0.25">
      <c r="A60" s="10">
        <f>COUNTIF(G26:G35,"&gt;="&amp;7)</f>
        <v>6</v>
      </c>
      <c r="B60" s="11"/>
    </row>
    <row r="62" spans="1:3" x14ac:dyDescent="0.25">
      <c r="A62" s="13" t="s">
        <v>64</v>
      </c>
      <c r="B62" s="14"/>
      <c r="C62" s="15" t="s">
        <v>65</v>
      </c>
    </row>
    <row r="63" spans="1:3" ht="21" x14ac:dyDescent="0.35">
      <c r="A63" s="16" t="s">
        <v>9</v>
      </c>
      <c r="B63" s="6" t="b">
        <f>G26&gt;H26</f>
        <v>1</v>
      </c>
      <c r="C63" s="17" t="b">
        <f>AVERAGE(G26,H26)&lt;8</f>
        <v>1</v>
      </c>
    </row>
    <row r="64" spans="1:3" ht="21" x14ac:dyDescent="0.35">
      <c r="A64" s="18" t="s">
        <v>45</v>
      </c>
      <c r="B64" s="6" t="b">
        <f t="shared" ref="B64:B72" si="0">G27&gt;H27</f>
        <v>0</v>
      </c>
      <c r="C64" s="17" t="b">
        <f t="shared" ref="C64:C72" si="1">AVERAGE(G27,H27)&lt;8</f>
        <v>0</v>
      </c>
    </row>
    <row r="65" spans="1:4" ht="21" x14ac:dyDescent="0.35">
      <c r="A65" s="16" t="s">
        <v>47</v>
      </c>
      <c r="B65" s="6" t="b">
        <f t="shared" si="0"/>
        <v>0</v>
      </c>
      <c r="C65" s="17" t="b">
        <f t="shared" si="1"/>
        <v>1</v>
      </c>
    </row>
    <row r="66" spans="1:4" ht="21" x14ac:dyDescent="0.35">
      <c r="A66" s="18" t="s">
        <v>49</v>
      </c>
      <c r="B66" s="6" t="b">
        <f t="shared" si="0"/>
        <v>0</v>
      </c>
      <c r="C66" s="17" t="b">
        <f t="shared" si="1"/>
        <v>0</v>
      </c>
    </row>
    <row r="67" spans="1:4" ht="21" x14ac:dyDescent="0.35">
      <c r="A67" s="16" t="s">
        <v>50</v>
      </c>
      <c r="B67" s="6" t="b">
        <f t="shared" si="0"/>
        <v>0</v>
      </c>
      <c r="C67" s="17" t="b">
        <f t="shared" si="1"/>
        <v>1</v>
      </c>
    </row>
    <row r="68" spans="1:4" ht="21" x14ac:dyDescent="0.35">
      <c r="A68" s="18" t="s">
        <v>51</v>
      </c>
      <c r="B68" s="6" t="b">
        <f t="shared" si="0"/>
        <v>0</v>
      </c>
      <c r="C68" s="17" t="b">
        <f t="shared" si="1"/>
        <v>1</v>
      </c>
    </row>
    <row r="69" spans="1:4" ht="21" x14ac:dyDescent="0.35">
      <c r="A69" s="16" t="s">
        <v>52</v>
      </c>
      <c r="B69" s="6" t="b">
        <f t="shared" si="0"/>
        <v>0</v>
      </c>
      <c r="C69" s="17" t="b">
        <f t="shared" si="1"/>
        <v>0</v>
      </c>
    </row>
    <row r="70" spans="1:4" ht="21" x14ac:dyDescent="0.35">
      <c r="A70" s="18" t="s">
        <v>28</v>
      </c>
      <c r="B70" s="6" t="b">
        <f t="shared" si="0"/>
        <v>0</v>
      </c>
      <c r="C70" s="17" t="b">
        <f t="shared" si="1"/>
        <v>0</v>
      </c>
    </row>
    <row r="71" spans="1:4" ht="21" x14ac:dyDescent="0.35">
      <c r="A71" s="16" t="s">
        <v>53</v>
      </c>
      <c r="B71" s="6" t="b">
        <f t="shared" si="0"/>
        <v>1</v>
      </c>
      <c r="C71" s="17" t="b">
        <f t="shared" si="1"/>
        <v>0</v>
      </c>
    </row>
    <row r="72" spans="1:4" ht="21" x14ac:dyDescent="0.35">
      <c r="A72" s="18" t="s">
        <v>54</v>
      </c>
      <c r="B72" s="6" t="b">
        <f t="shared" si="0"/>
        <v>1</v>
      </c>
      <c r="C72" s="17" t="b">
        <f t="shared" si="1"/>
        <v>1</v>
      </c>
    </row>
    <row r="75" spans="1:4" x14ac:dyDescent="0.25">
      <c r="A75" s="15" t="s">
        <v>66</v>
      </c>
      <c r="B75" s="22" t="s">
        <v>67</v>
      </c>
      <c r="C75" s="22" t="s">
        <v>68</v>
      </c>
      <c r="D75" s="22" t="s">
        <v>69</v>
      </c>
    </row>
    <row r="76" spans="1:4" ht="21" x14ac:dyDescent="0.25">
      <c r="A76" s="19" t="str">
        <f>A26&amp;" "&amp;B26&amp;" "&amp;C26</f>
        <v>María Ramírez Barraza</v>
      </c>
      <c r="B76" s="19" t="str">
        <f>RIGHT(D26,10)</f>
        <v xml:space="preserve"> 109003545</v>
      </c>
      <c r="C76" s="20">
        <v>8</v>
      </c>
      <c r="D76" s="20">
        <v>7</v>
      </c>
    </row>
    <row r="77" spans="1:4" ht="21" x14ac:dyDescent="0.25">
      <c r="A77" s="19" t="str">
        <f t="shared" ref="A77:A90" si="2">A27&amp;" "&amp;B27&amp;" "&amp;C27</f>
        <v>Gabriel  López Mendoza</v>
      </c>
      <c r="B77" s="19" t="str">
        <f t="shared" ref="B77:B85" si="3">RIGHT(D27,10)</f>
        <v xml:space="preserve"> 109003546</v>
      </c>
      <c r="C77" s="21">
        <v>6.5</v>
      </c>
      <c r="D77" s="21">
        <v>10</v>
      </c>
    </row>
    <row r="78" spans="1:4" ht="21" x14ac:dyDescent="0.25">
      <c r="A78" s="19" t="str">
        <f t="shared" si="2"/>
        <v>Juanita Barboza Mujica</v>
      </c>
      <c r="B78" s="19" t="str">
        <f t="shared" si="3"/>
        <v xml:space="preserve"> 109003547</v>
      </c>
      <c r="C78" s="20">
        <v>5</v>
      </c>
      <c r="D78" s="20">
        <v>5</v>
      </c>
    </row>
    <row r="79" spans="1:4" ht="21" x14ac:dyDescent="0.25">
      <c r="A79" s="19" t="str">
        <f t="shared" si="2"/>
        <v>Miguel Rocha  Monterreal</v>
      </c>
      <c r="B79" s="19" t="str">
        <f t="shared" si="3"/>
        <v xml:space="preserve"> 109003548</v>
      </c>
      <c r="C79" s="21">
        <v>9.5</v>
      </c>
      <c r="D79" s="21">
        <v>10</v>
      </c>
    </row>
    <row r="80" spans="1:4" ht="21" x14ac:dyDescent="0.25">
      <c r="A80" s="19" t="str">
        <f t="shared" si="2"/>
        <v>Daniela  Linares Flores</v>
      </c>
      <c r="B80" s="19" t="str">
        <f t="shared" si="3"/>
        <v xml:space="preserve"> 109003549</v>
      </c>
      <c r="C80" s="20">
        <v>6</v>
      </c>
      <c r="D80" s="20">
        <v>8</v>
      </c>
    </row>
    <row r="81" spans="1:4" ht="21" x14ac:dyDescent="0.25">
      <c r="A81" s="19" t="str">
        <f t="shared" si="2"/>
        <v>Ricardo Escareño Ruiz</v>
      </c>
      <c r="B81" s="19" t="str">
        <f t="shared" si="3"/>
        <v xml:space="preserve"> 109003550</v>
      </c>
      <c r="C81" s="21">
        <v>6</v>
      </c>
      <c r="D81" s="21">
        <v>9</v>
      </c>
    </row>
    <row r="82" spans="1:4" ht="21" x14ac:dyDescent="0.25">
      <c r="A82" s="19" t="str">
        <f t="shared" si="2"/>
        <v>Ximena  Lara Rosales</v>
      </c>
      <c r="B82" s="19" t="str">
        <f t="shared" si="3"/>
        <v xml:space="preserve"> 109003551</v>
      </c>
      <c r="C82" s="20">
        <v>7.5</v>
      </c>
      <c r="D82" s="20">
        <v>10</v>
      </c>
    </row>
    <row r="83" spans="1:4" ht="21" x14ac:dyDescent="0.25">
      <c r="A83" s="19" t="str">
        <f t="shared" si="2"/>
        <v>Raúl Flores Torres</v>
      </c>
      <c r="B83" s="19" t="str">
        <f t="shared" si="3"/>
        <v xml:space="preserve"> 109003552</v>
      </c>
      <c r="C83" s="21">
        <v>8.5</v>
      </c>
      <c r="D83" s="21">
        <v>9.5</v>
      </c>
    </row>
    <row r="84" spans="1:4" ht="21" x14ac:dyDescent="0.25">
      <c r="A84" s="19" t="str">
        <f t="shared" si="2"/>
        <v>Graciela  Martínez Sánchez</v>
      </c>
      <c r="B84" s="19" t="str">
        <f t="shared" si="3"/>
        <v xml:space="preserve"> 109003553</v>
      </c>
      <c r="C84" s="20">
        <v>10</v>
      </c>
      <c r="D84" s="20">
        <v>8</v>
      </c>
    </row>
    <row r="85" spans="1:4" ht="21" x14ac:dyDescent="0.25">
      <c r="A85" s="19" t="str">
        <f t="shared" si="2"/>
        <v>Emmanuel García Fernández</v>
      </c>
      <c r="B85" s="19" t="str">
        <f t="shared" si="3"/>
        <v xml:space="preserve"> 109003554</v>
      </c>
      <c r="C85" s="21">
        <v>7</v>
      </c>
      <c r="D85" s="21">
        <v>6</v>
      </c>
    </row>
    <row r="86" spans="1:4" x14ac:dyDescent="0.25">
      <c r="A86" t="str">
        <f t="shared" si="2"/>
        <v xml:space="preserve">  </v>
      </c>
    </row>
    <row r="87" spans="1:4" x14ac:dyDescent="0.25">
      <c r="A87" t="str">
        <f t="shared" si="2"/>
        <v xml:space="preserve">  </v>
      </c>
    </row>
  </sheetData>
  <mergeCells count="6">
    <mergeCell ref="A60:B60"/>
    <mergeCell ref="A62:B62"/>
    <mergeCell ref="A38:B38"/>
    <mergeCell ref="A45:B45"/>
    <mergeCell ref="A51:B51"/>
    <mergeCell ref="A59:B59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Ofimática Office 365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luis2ox2001@gmail.com</cp:lastModifiedBy>
  <cp:revision/>
  <dcterms:created xsi:type="dcterms:W3CDTF">2021-11-03T06:19:49Z</dcterms:created>
  <dcterms:modified xsi:type="dcterms:W3CDTF">2022-03-29T05:09:15Z</dcterms:modified>
  <cp:category/>
  <cp:contentStatus/>
</cp:coreProperties>
</file>