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vic\Desktop\"/>
    </mc:Choice>
  </mc:AlternateContent>
  <xr:revisionPtr revIDLastSave="0" documentId="13_ncr:1_{4422E586-9A7B-4358-A54B-DA39BAEE4D3B}" xr6:coauthVersionLast="47" xr6:coauthVersionMax="47" xr10:uidLastSave="{00000000-0000-0000-0000-000000000000}"/>
  <bookViews>
    <workbookView xWindow="-120" yWindow="-120" windowWidth="20730" windowHeight="11160" xr2:uid="{39ABD39A-699B-47EC-981E-74477E95499A}"/>
  </bookViews>
  <sheets>
    <sheet name="Ofimática Office 36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7" i="1" l="1"/>
  <c r="B88" i="1"/>
  <c r="B89" i="1"/>
  <c r="B90" i="1"/>
  <c r="B91" i="1"/>
  <c r="B92" i="1"/>
  <c r="B93" i="1"/>
  <c r="B94" i="1"/>
  <c r="B95" i="1"/>
  <c r="B86" i="1"/>
  <c r="A95" i="1"/>
  <c r="A87" i="1"/>
  <c r="A88" i="1"/>
  <c r="A89" i="1"/>
  <c r="A90" i="1"/>
  <c r="A91" i="1"/>
  <c r="A92" i="1"/>
  <c r="A93" i="1"/>
  <c r="A94" i="1"/>
  <c r="A86" i="1"/>
  <c r="C74" i="1"/>
  <c r="C75" i="1"/>
  <c r="C76" i="1"/>
  <c r="C77" i="1"/>
  <c r="C78" i="1"/>
  <c r="C79" i="1"/>
  <c r="C80" i="1"/>
  <c r="C81" i="1"/>
  <c r="C82" i="1"/>
  <c r="C73" i="1"/>
  <c r="B74" i="1"/>
  <c r="B75" i="1"/>
  <c r="B76" i="1"/>
  <c r="B77" i="1"/>
  <c r="B78" i="1"/>
  <c r="B79" i="1"/>
  <c r="B80" i="1"/>
  <c r="B81" i="1"/>
  <c r="B82" i="1"/>
  <c r="B73" i="1"/>
  <c r="A82" i="1"/>
  <c r="A81" i="1"/>
  <c r="A74" i="1"/>
  <c r="A75" i="1"/>
  <c r="A76" i="1"/>
  <c r="A77" i="1"/>
  <c r="A78" i="1"/>
  <c r="A79" i="1"/>
  <c r="A80" i="1"/>
  <c r="A73" i="1"/>
  <c r="A70" i="1"/>
  <c r="B53" i="1"/>
  <c r="B54" i="1"/>
  <c r="B52" i="1"/>
  <c r="B48" i="1"/>
  <c r="B47" i="1"/>
  <c r="B46" i="1"/>
  <c r="B42" i="1"/>
  <c r="B41" i="1"/>
  <c r="B40" i="1"/>
  <c r="B39" i="1"/>
</calcChain>
</file>

<file path=xl/sharedStrings.xml><?xml version="1.0" encoding="utf-8"?>
<sst xmlns="http://schemas.openxmlformats.org/spreadsheetml/2006/main" count="92" uniqueCount="70">
  <si>
    <t>Nombre</t>
  </si>
  <si>
    <t>Apellido Paterno</t>
  </si>
  <si>
    <t>Apellido Materno</t>
  </si>
  <si>
    <t>Cuenta</t>
  </si>
  <si>
    <t>Clase</t>
  </si>
  <si>
    <t>Materia</t>
  </si>
  <si>
    <t>Calificación Primer Semestre</t>
  </si>
  <si>
    <t>Calificación Segundo Semestre</t>
  </si>
  <si>
    <t>Participaciones</t>
  </si>
  <si>
    <t>María</t>
  </si>
  <si>
    <t>Gómez</t>
  </si>
  <si>
    <t>Orozco</t>
  </si>
  <si>
    <t>Número de Cuenta 109003545</t>
  </si>
  <si>
    <t>B</t>
  </si>
  <si>
    <t>Ciencias</t>
  </si>
  <si>
    <t>Ignacio</t>
  </si>
  <si>
    <t>González</t>
  </si>
  <si>
    <t>Medina</t>
  </si>
  <si>
    <t>Número de Cuenta 109003546</t>
  </si>
  <si>
    <t>A</t>
  </si>
  <si>
    <t>Matemáticas</t>
  </si>
  <si>
    <t>Liliana</t>
  </si>
  <si>
    <t>Sánchez</t>
  </si>
  <si>
    <t>Minor</t>
  </si>
  <si>
    <t>Número de Cuenta 109003547</t>
  </si>
  <si>
    <t>C</t>
  </si>
  <si>
    <t>Letras</t>
  </si>
  <si>
    <t>Manuel</t>
  </si>
  <si>
    <t>Ramírez</t>
  </si>
  <si>
    <t>Contreras</t>
  </si>
  <si>
    <t>Número de Cuenta 109003548</t>
  </si>
  <si>
    <t>Fernanda</t>
  </si>
  <si>
    <t>López</t>
  </si>
  <si>
    <t>Martínez</t>
  </si>
  <si>
    <t>Número de Cuenta 109003549</t>
  </si>
  <si>
    <t>Ana</t>
  </si>
  <si>
    <t>Escobar</t>
  </si>
  <si>
    <t>Laguna</t>
  </si>
  <si>
    <t>Número de Cuenta 109003550</t>
  </si>
  <si>
    <t>Ramón</t>
  </si>
  <si>
    <t>Escalante</t>
  </si>
  <si>
    <t>Rosales</t>
  </si>
  <si>
    <t>Número de Cuenta 109003551</t>
  </si>
  <si>
    <t>Raúl</t>
  </si>
  <si>
    <t>Flores</t>
  </si>
  <si>
    <t>Torres</t>
  </si>
  <si>
    <t>Número de Cuenta 109003552</t>
  </si>
  <si>
    <t>Karla</t>
  </si>
  <si>
    <t>Méndez</t>
  </si>
  <si>
    <t>Número de Cuenta 109003553</t>
  </si>
  <si>
    <t>Santiago</t>
  </si>
  <si>
    <t>Rodríguez</t>
  </si>
  <si>
    <t>Fernández</t>
  </si>
  <si>
    <t>Número de Cuenta 109003554</t>
  </si>
  <si>
    <t xml:space="preserve">Estadístcias Primer semestre </t>
  </si>
  <si>
    <t xml:space="preserve">Promedio </t>
  </si>
  <si>
    <t xml:space="preserve">Máxima </t>
  </si>
  <si>
    <t>Mínima</t>
  </si>
  <si>
    <t>Total de alumos</t>
  </si>
  <si>
    <t xml:space="preserve">Promedio por materia </t>
  </si>
  <si>
    <t xml:space="preserve">Ciencias </t>
  </si>
  <si>
    <t xml:space="preserve">Matemáticas </t>
  </si>
  <si>
    <t>Promedio por clase</t>
  </si>
  <si>
    <t>Alumno</t>
  </si>
  <si>
    <t xml:space="preserve">Calificación </t>
  </si>
  <si>
    <t>Alumnos con calificación mayor a 7</t>
  </si>
  <si>
    <t xml:space="preserve">Exámen de recuperación </t>
  </si>
  <si>
    <t xml:space="preserve">Exámen final </t>
  </si>
  <si>
    <t xml:space="preserve">Alumnos </t>
  </si>
  <si>
    <t xml:space="preserve">Cuentas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</si>
</sst>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423B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quotePrefix="1" applyFont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Border="1"/>
  </cellXfs>
  <cellStyles count="2">
    <cellStyle name="Millares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rgb="FF00423B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Calificaciones Primer Semestre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'Ofimática Office 365'!$A$26:$A$35</c:f>
              <c:strCache>
                <c:ptCount val="10"/>
                <c:pt idx="0">
                  <c:v>María</c:v>
                </c:pt>
                <c:pt idx="1">
                  <c:v>Ignacio</c:v>
                </c:pt>
                <c:pt idx="2">
                  <c:v>Liliana</c:v>
                </c:pt>
                <c:pt idx="3">
                  <c:v>Manuel</c:v>
                </c:pt>
                <c:pt idx="4">
                  <c:v>Fernanda</c:v>
                </c:pt>
                <c:pt idx="5">
                  <c:v>Ana</c:v>
                </c:pt>
                <c:pt idx="6">
                  <c:v>Ramón</c:v>
                </c:pt>
                <c:pt idx="7">
                  <c:v>Raúl</c:v>
                </c:pt>
                <c:pt idx="8">
                  <c:v>Karla</c:v>
                </c:pt>
                <c:pt idx="9">
                  <c:v>Santiago</c:v>
                </c:pt>
              </c:strCache>
            </c:strRef>
          </c:cat>
          <c:val>
            <c:numRef>
              <c:f>'Ofimática Office 365'!$G$26:$G$35</c:f>
              <c:numCache>
                <c:formatCode>0.00</c:formatCode>
                <c:ptCount val="10"/>
                <c:pt idx="0">
                  <c:v>8</c:v>
                </c:pt>
                <c:pt idx="1">
                  <c:v>6.5</c:v>
                </c:pt>
                <c:pt idx="2">
                  <c:v>5</c:v>
                </c:pt>
                <c:pt idx="3">
                  <c:v>9.5</c:v>
                </c:pt>
                <c:pt idx="4">
                  <c:v>6</c:v>
                </c:pt>
                <c:pt idx="5">
                  <c:v>6</c:v>
                </c:pt>
                <c:pt idx="6">
                  <c:v>7.5</c:v>
                </c:pt>
                <c:pt idx="7">
                  <c:v>8.5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4-419C-BD07-B8F39B5929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06779248"/>
        <c:axId val="606773344"/>
        <c:axId val="0"/>
      </c:bar3DChart>
      <c:catAx>
        <c:axId val="60677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Alumnos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6773344"/>
        <c:crosses val="autoZero"/>
        <c:auto val="1"/>
        <c:lblAlgn val="ctr"/>
        <c:lblOffset val="100"/>
        <c:noMultiLvlLbl val="0"/>
      </c:catAx>
      <c:valAx>
        <c:axId val="60677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calificación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677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Calificaciones comparativas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'Ofimática Office 365'!$A$26:$A$35</c:f>
              <c:strCache>
                <c:ptCount val="10"/>
                <c:pt idx="0">
                  <c:v>María</c:v>
                </c:pt>
                <c:pt idx="1">
                  <c:v>Ignacio</c:v>
                </c:pt>
                <c:pt idx="2">
                  <c:v>Liliana</c:v>
                </c:pt>
                <c:pt idx="3">
                  <c:v>Manuel</c:v>
                </c:pt>
                <c:pt idx="4">
                  <c:v>Fernanda</c:v>
                </c:pt>
                <c:pt idx="5">
                  <c:v>Ana</c:v>
                </c:pt>
                <c:pt idx="6">
                  <c:v>Ramón</c:v>
                </c:pt>
                <c:pt idx="7">
                  <c:v>Raúl</c:v>
                </c:pt>
                <c:pt idx="8">
                  <c:v>Karla</c:v>
                </c:pt>
                <c:pt idx="9">
                  <c:v>Santiago</c:v>
                </c:pt>
              </c:strCache>
            </c:strRef>
          </c:cat>
          <c:val>
            <c:numRef>
              <c:f>'Ofimática Office 365'!$G$26:$G$35</c:f>
              <c:numCache>
                <c:formatCode>0.00</c:formatCode>
                <c:ptCount val="10"/>
                <c:pt idx="0">
                  <c:v>8</c:v>
                </c:pt>
                <c:pt idx="1">
                  <c:v>6.5</c:v>
                </c:pt>
                <c:pt idx="2">
                  <c:v>5</c:v>
                </c:pt>
                <c:pt idx="3">
                  <c:v>9.5</c:v>
                </c:pt>
                <c:pt idx="4">
                  <c:v>6</c:v>
                </c:pt>
                <c:pt idx="5">
                  <c:v>6</c:v>
                </c:pt>
                <c:pt idx="6">
                  <c:v>7.5</c:v>
                </c:pt>
                <c:pt idx="7">
                  <c:v>8.5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8-462D-B13D-E49EDDADC61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'Ofimática Office 365'!$A$26:$A$35</c:f>
              <c:strCache>
                <c:ptCount val="10"/>
                <c:pt idx="0">
                  <c:v>María</c:v>
                </c:pt>
                <c:pt idx="1">
                  <c:v>Ignacio</c:v>
                </c:pt>
                <c:pt idx="2">
                  <c:v>Liliana</c:v>
                </c:pt>
                <c:pt idx="3">
                  <c:v>Manuel</c:v>
                </c:pt>
                <c:pt idx="4">
                  <c:v>Fernanda</c:v>
                </c:pt>
                <c:pt idx="5">
                  <c:v>Ana</c:v>
                </c:pt>
                <c:pt idx="6">
                  <c:v>Ramón</c:v>
                </c:pt>
                <c:pt idx="7">
                  <c:v>Raúl</c:v>
                </c:pt>
                <c:pt idx="8">
                  <c:v>Karla</c:v>
                </c:pt>
                <c:pt idx="9">
                  <c:v>Santiago</c:v>
                </c:pt>
              </c:strCache>
            </c:strRef>
          </c:cat>
          <c:val>
            <c:numRef>
              <c:f>'Ofimática Office 365'!$H$26:$H$35</c:f>
              <c:numCache>
                <c:formatCode>0.00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9.5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E8-462D-B13D-E49EDDADC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0607296"/>
        <c:axId val="640608280"/>
        <c:axId val="0"/>
      </c:bar3DChart>
      <c:catAx>
        <c:axId val="640607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Alumnos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08280"/>
        <c:crosses val="autoZero"/>
        <c:auto val="1"/>
        <c:lblAlgn val="ctr"/>
        <c:lblOffset val="100"/>
        <c:noMultiLvlLbl val="0"/>
      </c:catAx>
      <c:valAx>
        <c:axId val="64060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calificaciones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060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Participaciones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881-4046-8A7D-F485058CFFF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881-4046-8A7D-F485058CFFF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'Ofimática Office 365'!$A$26:$A$35</c:f>
              <c:strCache>
                <c:ptCount val="10"/>
                <c:pt idx="0">
                  <c:v>María</c:v>
                </c:pt>
                <c:pt idx="1">
                  <c:v>Ignacio</c:v>
                </c:pt>
                <c:pt idx="2">
                  <c:v>Liliana</c:v>
                </c:pt>
                <c:pt idx="3">
                  <c:v>Manuel</c:v>
                </c:pt>
                <c:pt idx="4">
                  <c:v>Fernanda</c:v>
                </c:pt>
                <c:pt idx="5">
                  <c:v>Ana</c:v>
                </c:pt>
                <c:pt idx="6">
                  <c:v>Ramón</c:v>
                </c:pt>
                <c:pt idx="7">
                  <c:v>Raúl</c:v>
                </c:pt>
                <c:pt idx="8">
                  <c:v>Karla</c:v>
                </c:pt>
                <c:pt idx="9">
                  <c:v>Santiago</c:v>
                </c:pt>
              </c:strCache>
            </c:strRef>
          </c:cat>
          <c:val>
            <c:numRef>
              <c:f>'Ofimática Office 365'!$I$26:$I$35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3</c:v>
                </c:pt>
                <c:pt idx="4">
                  <c:v>6</c:v>
                </c:pt>
                <c:pt idx="5">
                  <c:v>21</c:v>
                </c:pt>
                <c:pt idx="6">
                  <c:v>18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1-4046-8A7D-F485058C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7</xdr:col>
      <xdr:colOff>2313710</xdr:colOff>
      <xdr:row>22</xdr:row>
      <xdr:rowOff>110837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89E2F8-B200-400F-9314-DEA563892821}"/>
            </a:ext>
          </a:extLst>
        </xdr:cNvPr>
        <xdr:cNvSpPr txBox="1"/>
      </xdr:nvSpPr>
      <xdr:spPr>
        <a:xfrm>
          <a:off x="1" y="1"/>
          <a:ext cx="14796654" cy="4073236"/>
        </a:xfrm>
        <a:prstGeom prst="rect">
          <a:avLst/>
        </a:prstGeom>
        <a:solidFill>
          <a:srgbClr val="00423B"/>
        </a:solidFill>
        <a:ln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 prst="relaxedInset"/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>
          <a:sp3d/>
        </a:bodyPr>
        <a:lstStyle/>
        <a:p>
          <a:pPr algn="l"/>
          <a:r>
            <a:rPr lang="es-MX" sz="1600" b="1" i="1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EJERCICIOS</a:t>
          </a:r>
        </a:p>
        <a:p>
          <a:endParaRPr lang="es-MX" sz="1600" b="1" i="0" cap="none" spc="50">
            <a:ln w="0"/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1. Obtener el promedio de califación de los alumnos.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2. Obtener la calificación más alta.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3. Obtener la calificación más baja.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4. Contar el número de alumnos.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5. Obtener el promedio de califación de los alumnos</a:t>
          </a:r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para cada materia.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6. Obtener el promedio de califación de los alumnos</a:t>
          </a:r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para cada clase.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7. Obtener la clase y calificación de un alumno (por ejemplo Raúl).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8. Contar el número de personas que han sacado una nota igual o superior a 7.</a:t>
          </a: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9. Obtener</a:t>
          </a:r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si el alumno tiene que ir a examen de recuperación si su calificación del primer semestre es mayor al del segundo semestre.</a:t>
          </a:r>
        </a:p>
        <a:p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10. Obtener si el alumno tiene que ir a examen final si su promedio es menor a 8.</a:t>
          </a:r>
          <a:endParaRPr lang="es-MX" sz="1600" b="1" i="0" cap="none" spc="50">
            <a:ln w="0"/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600" b="1" i="0" cap="none" spc="5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11. Crear una tabla con el nombre completo</a:t>
          </a:r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del alumno, el número de cuenta y sus calificaciones.</a:t>
          </a:r>
        </a:p>
        <a:p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12. Crear una gráfica con las calificaciones del primer semestre.</a:t>
          </a:r>
        </a:p>
        <a:p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13. Crear una gráfica comparativa de sus calificaciones</a:t>
          </a:r>
        </a:p>
        <a:p>
          <a:r>
            <a:rPr lang="es-MX" sz="1600" b="1" i="0" cap="none" spc="50" baseline="0">
              <a:ln w="0"/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14. Crear una gráfica con el total de participaciones de los alumnos.</a:t>
          </a:r>
        </a:p>
        <a:p>
          <a:endParaRPr lang="es-MX" sz="1600" b="1" i="0" cap="none" spc="50">
            <a:ln w="0"/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1342277</xdr:colOff>
      <xdr:row>0</xdr:row>
      <xdr:rowOff>101662</xdr:rowOff>
    </xdr:from>
    <xdr:to>
      <xdr:col>7</xdr:col>
      <xdr:colOff>2012045</xdr:colOff>
      <xdr:row>5</xdr:row>
      <xdr:rowOff>25029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EA40C2-77B5-429E-B633-F1078CB126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39" t="8206" r="40679" b="61314"/>
        <a:stretch/>
      </xdr:blipFill>
      <xdr:spPr>
        <a:xfrm rot="3923744" flipV="1">
          <a:off x="13758008" y="182731"/>
          <a:ext cx="831905" cy="669768"/>
        </a:xfrm>
        <a:prstGeom prst="rect">
          <a:avLst/>
        </a:prstGeom>
      </xdr:spPr>
    </xdr:pic>
    <xdr:clientData/>
  </xdr:twoCellAnchor>
  <xdr:twoCellAnchor editAs="oneCell">
    <xdr:from>
      <xdr:col>7</xdr:col>
      <xdr:colOff>1140209</xdr:colOff>
      <xdr:row>7</xdr:row>
      <xdr:rowOff>142976</xdr:rowOff>
    </xdr:from>
    <xdr:to>
      <xdr:col>7</xdr:col>
      <xdr:colOff>2056888</xdr:colOff>
      <xdr:row>11</xdr:row>
      <xdr:rowOff>115125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3A2418-99B2-4016-99CE-82FCC44E96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39" t="8206" r="40679" b="61314"/>
        <a:stretch/>
      </xdr:blipFill>
      <xdr:spPr>
        <a:xfrm rot="13285652" flipV="1">
          <a:off x="13637009" y="1414930"/>
          <a:ext cx="916679" cy="698980"/>
        </a:xfrm>
        <a:prstGeom prst="rect">
          <a:avLst/>
        </a:prstGeom>
      </xdr:spPr>
    </xdr:pic>
    <xdr:clientData/>
  </xdr:twoCellAnchor>
  <xdr:twoCellAnchor editAs="oneCell">
    <xdr:from>
      <xdr:col>7</xdr:col>
      <xdr:colOff>524021</xdr:colOff>
      <xdr:row>18</xdr:row>
      <xdr:rowOff>55072</xdr:rowOff>
    </xdr:from>
    <xdr:to>
      <xdr:col>7</xdr:col>
      <xdr:colOff>2259737</xdr:colOff>
      <xdr:row>21</xdr:row>
      <xdr:rowOff>144907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8137D7-BBCB-4DD4-A6A2-D01BE691C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821" y="3325810"/>
          <a:ext cx="1735716" cy="634959"/>
        </a:xfrm>
        <a:prstGeom prst="rect">
          <a:avLst/>
        </a:prstGeom>
      </xdr:spPr>
    </xdr:pic>
    <xdr:clientData/>
  </xdr:twoCellAnchor>
  <xdr:twoCellAnchor editAs="oneCell">
    <xdr:from>
      <xdr:col>7</xdr:col>
      <xdr:colOff>1273697</xdr:colOff>
      <xdr:row>14</xdr:row>
      <xdr:rowOff>43841</xdr:rowOff>
    </xdr:from>
    <xdr:to>
      <xdr:col>7</xdr:col>
      <xdr:colOff>1943465</xdr:colOff>
      <xdr:row>18</xdr:row>
      <xdr:rowOff>171603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83390D-9406-454E-9223-7A744048CE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39" t="8206" r="40679" b="61314"/>
        <a:stretch/>
      </xdr:blipFill>
      <xdr:spPr>
        <a:xfrm rot="3923744" flipV="1">
          <a:off x="13678085" y="2680161"/>
          <a:ext cx="854592" cy="669768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36</xdr:row>
      <xdr:rowOff>185737</xdr:rowOff>
    </xdr:from>
    <xdr:to>
      <xdr:col>5</xdr:col>
      <xdr:colOff>885825</xdr:colOff>
      <xdr:row>51</xdr:row>
      <xdr:rowOff>71437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09D306A-F448-432E-A8A5-A02C5C4FF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1181100</xdr:colOff>
      <xdr:row>36</xdr:row>
      <xdr:rowOff>176212</xdr:rowOff>
    </xdr:from>
    <xdr:to>
      <xdr:col>7</xdr:col>
      <xdr:colOff>2933700</xdr:colOff>
      <xdr:row>51</xdr:row>
      <xdr:rowOff>61912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D28B22C-694C-4085-AF43-496BE74CB7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619125</xdr:colOff>
      <xdr:row>52</xdr:row>
      <xdr:rowOff>147637</xdr:rowOff>
    </xdr:from>
    <xdr:to>
      <xdr:col>6</xdr:col>
      <xdr:colOff>1438275</xdr:colOff>
      <xdr:row>67</xdr:row>
      <xdr:rowOff>33337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592B498-C812-42FB-BF9C-4BDDC5B4C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DC3131-0269-42C6-BFC2-DF5F34FFE0A4}" name="Tabla1" displayName="Tabla1" ref="A25:I35" totalsRowShown="0" headerRowDxfId="10" dataDxfId="9">
  <autoFilter ref="A25:I35" xr:uid="{B0DC3131-0269-42C6-BFC2-DF5F34FFE0A4}"/>
  <sortState xmlns:xlrd2="http://schemas.microsoft.com/office/spreadsheetml/2017/richdata2" ref="A26:G35">
    <sortCondition ref="A17:A28"/>
  </sortState>
  <tableColumns count="9">
    <tableColumn id="1" xr3:uid="{D334678B-3A1C-4CF5-9B13-FED9F1C2BD76}" name="Nombre" dataDxfId="8"/>
    <tableColumn id="5" xr3:uid="{01D0F412-7990-45B1-B123-A37EED5D3CAF}" name="Apellido Paterno" dataDxfId="7"/>
    <tableColumn id="8" xr3:uid="{6EB30D5A-DC72-413A-B4A7-128D900C67F2}" name="Apellido Materno" dataDxfId="6"/>
    <tableColumn id="6" xr3:uid="{0E2FE1CA-F5DA-44EB-9069-23F61CD6ACA5}" name="Cuenta" dataDxfId="5"/>
    <tableColumn id="2" xr3:uid="{DBD606DF-A3F8-4539-B240-4041ED115C01}" name="Clase" dataDxfId="4"/>
    <tableColumn id="3" xr3:uid="{047D05E4-4D9F-4D1E-827F-79A3FA0BE482}" name="Materia" dataDxfId="3"/>
    <tableColumn id="4" xr3:uid="{8B4B4669-8C1F-4721-A4A7-F6F83D9642CF}" name="Calificación Primer Semestre" dataDxfId="2"/>
    <tableColumn id="10" xr3:uid="{83A405A3-0CE8-4750-ACB8-592BB70D661D}" name="Calificación Segundo Semestre" dataDxfId="1"/>
    <tableColumn id="12" xr3:uid="{82C09929-9A75-4921-9106-58383846BEE3}" name="Participacione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22C8-1228-4767-B007-FE947209FDF6}">
  <dimension ref="A24:I95"/>
  <sheetViews>
    <sheetView tabSelected="1" topLeftCell="A36" zoomScaleNormal="100" workbookViewId="0">
      <selection activeCell="C84" sqref="C84"/>
    </sheetView>
  </sheetViews>
  <sheetFormatPr baseColWidth="10" defaultColWidth="11.42578125" defaultRowHeight="15" x14ac:dyDescent="0.25"/>
  <cols>
    <col min="1" max="1" width="26" customWidth="1"/>
    <col min="2" max="2" width="26.85546875" bestFit="1" customWidth="1"/>
    <col min="3" max="3" width="28" bestFit="1" customWidth="1"/>
    <col min="4" max="4" width="39.28515625" bestFit="1" customWidth="1"/>
    <col min="5" max="5" width="16.140625" bestFit="1" customWidth="1"/>
    <col min="6" max="6" width="17.28515625" bestFit="1" customWidth="1"/>
    <col min="7" max="7" width="42.28515625" bestFit="1" customWidth="1"/>
    <col min="8" max="8" width="44.42578125" bestFit="1" customWidth="1"/>
    <col min="9" max="9" width="24.7109375" bestFit="1" customWidth="1"/>
  </cols>
  <sheetData>
    <row r="24" spans="1:9" ht="22.15" customHeight="1" x14ac:dyDescent="0.25"/>
    <row r="25" spans="1:9" ht="21" x14ac:dyDescent="0.2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</row>
    <row r="26" spans="1:9" ht="21" x14ac:dyDescent="0.35">
      <c r="A26" s="2" t="s">
        <v>9</v>
      </c>
      <c r="B26" s="2" t="s">
        <v>10</v>
      </c>
      <c r="C26" s="2" t="s">
        <v>11</v>
      </c>
      <c r="D26" s="2" t="s">
        <v>12</v>
      </c>
      <c r="E26" s="3" t="s">
        <v>13</v>
      </c>
      <c r="F26" s="2" t="s">
        <v>14</v>
      </c>
      <c r="G26" s="5">
        <v>8</v>
      </c>
      <c r="H26" s="5">
        <v>7</v>
      </c>
      <c r="I26" s="4">
        <v>5</v>
      </c>
    </row>
    <row r="27" spans="1:9" ht="21" x14ac:dyDescent="0.35">
      <c r="A27" s="2" t="s">
        <v>15</v>
      </c>
      <c r="B27" s="2" t="s">
        <v>16</v>
      </c>
      <c r="C27" s="2" t="s">
        <v>17</v>
      </c>
      <c r="D27" s="2" t="s">
        <v>18</v>
      </c>
      <c r="E27" s="3" t="s">
        <v>19</v>
      </c>
      <c r="F27" s="2" t="s">
        <v>20</v>
      </c>
      <c r="G27" s="5">
        <v>6.5</v>
      </c>
      <c r="H27" s="5">
        <v>10</v>
      </c>
      <c r="I27" s="4">
        <v>8</v>
      </c>
    </row>
    <row r="28" spans="1:9" ht="21" x14ac:dyDescent="0.35">
      <c r="A28" s="2" t="s">
        <v>21</v>
      </c>
      <c r="B28" s="2" t="s">
        <v>22</v>
      </c>
      <c r="C28" s="2" t="s">
        <v>23</v>
      </c>
      <c r="D28" s="2" t="s">
        <v>24</v>
      </c>
      <c r="E28" s="3" t="s">
        <v>25</v>
      </c>
      <c r="F28" s="2" t="s">
        <v>26</v>
      </c>
      <c r="G28" s="5">
        <v>5</v>
      </c>
      <c r="H28" s="5">
        <v>5</v>
      </c>
      <c r="I28" s="4">
        <v>15</v>
      </c>
    </row>
    <row r="29" spans="1:9" ht="21" x14ac:dyDescent="0.35">
      <c r="A29" s="2" t="s">
        <v>27</v>
      </c>
      <c r="B29" s="2" t="s">
        <v>28</v>
      </c>
      <c r="C29" s="2" t="s">
        <v>29</v>
      </c>
      <c r="D29" s="2" t="s">
        <v>30</v>
      </c>
      <c r="E29" s="3" t="s">
        <v>19</v>
      </c>
      <c r="F29" s="2" t="s">
        <v>14</v>
      </c>
      <c r="G29" s="5">
        <v>9.5</v>
      </c>
      <c r="H29" s="5">
        <v>10</v>
      </c>
      <c r="I29" s="4">
        <v>3</v>
      </c>
    </row>
    <row r="30" spans="1:9" ht="21" x14ac:dyDescent="0.35">
      <c r="A30" s="2" t="s">
        <v>31</v>
      </c>
      <c r="B30" s="2" t="s">
        <v>32</v>
      </c>
      <c r="C30" s="2" t="s">
        <v>33</v>
      </c>
      <c r="D30" s="2" t="s">
        <v>34</v>
      </c>
      <c r="E30" s="3" t="s">
        <v>19</v>
      </c>
      <c r="F30" s="2" t="s">
        <v>26</v>
      </c>
      <c r="G30" s="5">
        <v>6</v>
      </c>
      <c r="H30" s="5">
        <v>8</v>
      </c>
      <c r="I30" s="4">
        <v>6</v>
      </c>
    </row>
    <row r="31" spans="1:9" ht="21" x14ac:dyDescent="0.35">
      <c r="A31" s="2" t="s">
        <v>35</v>
      </c>
      <c r="B31" s="2" t="s">
        <v>36</v>
      </c>
      <c r="C31" s="2" t="s">
        <v>37</v>
      </c>
      <c r="D31" s="2" t="s">
        <v>38</v>
      </c>
      <c r="E31" s="3" t="s">
        <v>25</v>
      </c>
      <c r="F31" s="2" t="s">
        <v>20</v>
      </c>
      <c r="G31" s="5">
        <v>6</v>
      </c>
      <c r="H31" s="5">
        <v>9</v>
      </c>
      <c r="I31" s="4">
        <v>21</v>
      </c>
    </row>
    <row r="32" spans="1:9" ht="21" x14ac:dyDescent="0.35">
      <c r="A32" s="2" t="s">
        <v>39</v>
      </c>
      <c r="B32" s="2" t="s">
        <v>40</v>
      </c>
      <c r="C32" s="2" t="s">
        <v>41</v>
      </c>
      <c r="D32" s="2" t="s">
        <v>42</v>
      </c>
      <c r="E32" s="3" t="s">
        <v>13</v>
      </c>
      <c r="F32" s="2" t="s">
        <v>26</v>
      </c>
      <c r="G32" s="5">
        <v>7.5</v>
      </c>
      <c r="H32" s="5">
        <v>10</v>
      </c>
      <c r="I32" s="4">
        <v>18</v>
      </c>
    </row>
    <row r="33" spans="1:9" ht="21" x14ac:dyDescent="0.35">
      <c r="A33" s="2" t="s">
        <v>43</v>
      </c>
      <c r="B33" s="2" t="s">
        <v>44</v>
      </c>
      <c r="C33" s="2" t="s">
        <v>45</v>
      </c>
      <c r="D33" s="2" t="s">
        <v>46</v>
      </c>
      <c r="E33" s="3" t="s">
        <v>25</v>
      </c>
      <c r="F33" s="2" t="s">
        <v>26</v>
      </c>
      <c r="G33" s="5">
        <v>8.5</v>
      </c>
      <c r="H33" s="5">
        <v>9.5</v>
      </c>
      <c r="I33" s="4">
        <v>19</v>
      </c>
    </row>
    <row r="34" spans="1:9" ht="21" x14ac:dyDescent="0.35">
      <c r="A34" s="2" t="s">
        <v>47</v>
      </c>
      <c r="B34" s="2" t="s">
        <v>33</v>
      </c>
      <c r="C34" s="2" t="s">
        <v>48</v>
      </c>
      <c r="D34" s="2" t="s">
        <v>49</v>
      </c>
      <c r="E34" s="3" t="s">
        <v>19</v>
      </c>
      <c r="F34" s="2" t="s">
        <v>14</v>
      </c>
      <c r="G34" s="5">
        <v>10</v>
      </c>
      <c r="H34" s="5">
        <v>8</v>
      </c>
      <c r="I34" s="4">
        <v>14</v>
      </c>
    </row>
    <row r="35" spans="1:9" ht="21" x14ac:dyDescent="0.35">
      <c r="A35" s="2" t="s">
        <v>50</v>
      </c>
      <c r="B35" s="2" t="s">
        <v>51</v>
      </c>
      <c r="C35" s="2" t="s">
        <v>52</v>
      </c>
      <c r="D35" s="2" t="s">
        <v>53</v>
      </c>
      <c r="E35" s="3" t="s">
        <v>13</v>
      </c>
      <c r="F35" s="2" t="s">
        <v>20</v>
      </c>
      <c r="G35" s="5">
        <v>7</v>
      </c>
      <c r="H35" s="5">
        <v>6</v>
      </c>
      <c r="I35" s="4">
        <v>7</v>
      </c>
    </row>
    <row r="38" spans="1:9" x14ac:dyDescent="0.25">
      <c r="A38" s="8" t="s">
        <v>54</v>
      </c>
      <c r="B38" s="8"/>
    </row>
    <row r="39" spans="1:9" x14ac:dyDescent="0.25">
      <c r="A39" s="6" t="s">
        <v>55</v>
      </c>
      <c r="B39" s="6">
        <f>AVERAGE(Tabla1[Calificación Primer Semestre])</f>
        <v>7.4</v>
      </c>
    </row>
    <row r="40" spans="1:9" x14ac:dyDescent="0.25">
      <c r="A40" s="6" t="s">
        <v>56</v>
      </c>
      <c r="B40" s="6">
        <f>MAX(Tabla1[Calificación Primer Semestre])</f>
        <v>10</v>
      </c>
    </row>
    <row r="41" spans="1:9" x14ac:dyDescent="0.25">
      <c r="A41" s="6" t="s">
        <v>57</v>
      </c>
      <c r="B41" s="6">
        <f>MIN(Tabla1[Calificación Primer Semestre])</f>
        <v>5</v>
      </c>
    </row>
    <row r="42" spans="1:9" x14ac:dyDescent="0.25">
      <c r="A42" s="6" t="s">
        <v>58</v>
      </c>
      <c r="B42" s="6">
        <f>COUNT(Tabla1[Calificación Primer Semestre])</f>
        <v>10</v>
      </c>
    </row>
    <row r="45" spans="1:9" x14ac:dyDescent="0.25">
      <c r="A45" s="9" t="s">
        <v>59</v>
      </c>
      <c r="B45" s="9"/>
    </row>
    <row r="46" spans="1:9" x14ac:dyDescent="0.25">
      <c r="A46" s="6" t="s">
        <v>26</v>
      </c>
      <c r="B46" s="6">
        <f>AVERAGEIF(Tabla1[Materia],A46,Tabla1[Calificación Primer Semestre])</f>
        <v>6.75</v>
      </c>
    </row>
    <row r="47" spans="1:9" x14ac:dyDescent="0.25">
      <c r="A47" s="6" t="s">
        <v>60</v>
      </c>
      <c r="B47" s="7">
        <f>AVERAGEIF(Tabla1[Materia], "Ciencias", Tabla1[Calificación Primer Semestre])</f>
        <v>9.1666666666666661</v>
      </c>
    </row>
    <row r="48" spans="1:9" x14ac:dyDescent="0.25">
      <c r="A48" s="6" t="s">
        <v>61</v>
      </c>
      <c r="B48" s="7">
        <f>AVERAGEIF(Tabla1[Materia], "Matemáticas", Tabla1[Calificación Primer Semestre])</f>
        <v>6.5</v>
      </c>
    </row>
    <row r="51" spans="1:3" x14ac:dyDescent="0.25">
      <c r="A51" s="9" t="s">
        <v>62</v>
      </c>
      <c r="B51" s="9"/>
    </row>
    <row r="52" spans="1:3" x14ac:dyDescent="0.25">
      <c r="A52" s="6" t="s">
        <v>19</v>
      </c>
      <c r="B52" s="6">
        <f>AVERAGEIF(Tabla1[Clase],A52,Tabla1[Calificación Primer Semestre])</f>
        <v>8</v>
      </c>
    </row>
    <row r="53" spans="1:3" x14ac:dyDescent="0.25">
      <c r="A53" s="6" t="s">
        <v>13</v>
      </c>
      <c r="B53" s="6">
        <f>AVERAGEIF(Tabla1[Clase],A53,Tabla1[Calificación Primer Semestre])</f>
        <v>7.5</v>
      </c>
    </row>
    <row r="54" spans="1:3" x14ac:dyDescent="0.25">
      <c r="A54" s="6" t="s">
        <v>25</v>
      </c>
      <c r="B54" s="6">
        <f>AVERAGEIF(Tabla1[Clase],A54,Tabla1[Calificación Primer Semestre])</f>
        <v>6.5</v>
      </c>
    </row>
    <row r="57" spans="1:3" x14ac:dyDescent="0.25">
      <c r="A57" s="10" t="s">
        <v>63</v>
      </c>
      <c r="B57" s="10" t="s">
        <v>4</v>
      </c>
      <c r="C57" s="10" t="s">
        <v>64</v>
      </c>
    </row>
    <row r="58" spans="1:3" x14ac:dyDescent="0.25">
      <c r="A58" s="11" t="s">
        <v>43</v>
      </c>
      <c r="B58" s="11" t="s">
        <v>25</v>
      </c>
      <c r="C58" s="11">
        <v>8.5</v>
      </c>
    </row>
    <row r="69" spans="1:3" x14ac:dyDescent="0.25">
      <c r="A69" s="12" t="s">
        <v>65</v>
      </c>
      <c r="B69" s="12"/>
    </row>
    <row r="70" spans="1:3" x14ac:dyDescent="0.25">
      <c r="A70" s="13">
        <f>COUNTIF(Tabla1[Calificación Primer Semestre],"&gt;=7")</f>
        <v>6</v>
      </c>
      <c r="B70" s="14"/>
    </row>
    <row r="72" spans="1:3" x14ac:dyDescent="0.25">
      <c r="A72" s="10" t="s">
        <v>66</v>
      </c>
      <c r="B72" s="10"/>
      <c r="C72" s="10" t="s">
        <v>67</v>
      </c>
    </row>
    <row r="73" spans="1:3" x14ac:dyDescent="0.25">
      <c r="A73" s="11" t="str">
        <f>A26</f>
        <v>María</v>
      </c>
      <c r="B73" s="15" t="b">
        <f>G26&gt;H26</f>
        <v>1</v>
      </c>
      <c r="C73" s="15" t="b">
        <f>AVERAGE(G26,H26)&lt;8</f>
        <v>1</v>
      </c>
    </row>
    <row r="74" spans="1:3" x14ac:dyDescent="0.25">
      <c r="A74" s="11" t="str">
        <f t="shared" ref="A74:A80" si="0">A27</f>
        <v>Ignacio</v>
      </c>
      <c r="B74" s="15" t="b">
        <f t="shared" ref="B74:B82" si="1">G27&gt;H27</f>
        <v>0</v>
      </c>
      <c r="C74" s="15" t="b">
        <f t="shared" ref="C74:C82" si="2">AVERAGE(G27,H27)&lt;8</f>
        <v>0</v>
      </c>
    </row>
    <row r="75" spans="1:3" x14ac:dyDescent="0.25">
      <c r="A75" s="11" t="str">
        <f t="shared" si="0"/>
        <v>Liliana</v>
      </c>
      <c r="B75" s="15" t="b">
        <f t="shared" si="1"/>
        <v>0</v>
      </c>
      <c r="C75" s="15" t="b">
        <f t="shared" si="2"/>
        <v>1</v>
      </c>
    </row>
    <row r="76" spans="1:3" x14ac:dyDescent="0.25">
      <c r="A76" s="11" t="str">
        <f t="shared" si="0"/>
        <v>Manuel</v>
      </c>
      <c r="B76" s="15" t="b">
        <f t="shared" si="1"/>
        <v>0</v>
      </c>
      <c r="C76" s="15" t="b">
        <f t="shared" si="2"/>
        <v>0</v>
      </c>
    </row>
    <row r="77" spans="1:3" x14ac:dyDescent="0.25">
      <c r="A77" s="11" t="str">
        <f t="shared" si="0"/>
        <v>Fernanda</v>
      </c>
      <c r="B77" s="15" t="b">
        <f t="shared" si="1"/>
        <v>0</v>
      </c>
      <c r="C77" s="15" t="b">
        <f t="shared" si="2"/>
        <v>1</v>
      </c>
    </row>
    <row r="78" spans="1:3" x14ac:dyDescent="0.25">
      <c r="A78" s="11" t="str">
        <f t="shared" si="0"/>
        <v>Ana</v>
      </c>
      <c r="B78" s="15" t="b">
        <f t="shared" si="1"/>
        <v>0</v>
      </c>
      <c r="C78" s="15" t="b">
        <f t="shared" si="2"/>
        <v>1</v>
      </c>
    </row>
    <row r="79" spans="1:3" x14ac:dyDescent="0.25">
      <c r="A79" s="11" t="str">
        <f t="shared" si="0"/>
        <v>Ramón</v>
      </c>
      <c r="B79" s="15" t="b">
        <f t="shared" si="1"/>
        <v>0</v>
      </c>
      <c r="C79" s="15" t="b">
        <f t="shared" si="2"/>
        <v>0</v>
      </c>
    </row>
    <row r="80" spans="1:3" x14ac:dyDescent="0.25">
      <c r="A80" s="11" t="str">
        <f t="shared" si="0"/>
        <v>Raúl</v>
      </c>
      <c r="B80" s="15" t="b">
        <f t="shared" si="1"/>
        <v>0</v>
      </c>
      <c r="C80" s="15" t="b">
        <f t="shared" si="2"/>
        <v>0</v>
      </c>
    </row>
    <row r="81" spans="1:3" x14ac:dyDescent="0.25">
      <c r="A81" s="11" t="str">
        <f>A34</f>
        <v>Karla</v>
      </c>
      <c r="B81" s="15" t="b">
        <f t="shared" si="1"/>
        <v>1</v>
      </c>
      <c r="C81" s="15" t="b">
        <f t="shared" si="2"/>
        <v>0</v>
      </c>
    </row>
    <row r="82" spans="1:3" x14ac:dyDescent="0.25">
      <c r="A82" s="11" t="str">
        <f>A35</f>
        <v>Santiago</v>
      </c>
      <c r="B82" s="15" t="b">
        <f t="shared" si="1"/>
        <v>1</v>
      </c>
      <c r="C82" s="15" t="b">
        <f t="shared" si="2"/>
        <v>1</v>
      </c>
    </row>
    <row r="85" spans="1:3" x14ac:dyDescent="0.25">
      <c r="A85" s="10" t="s">
        <v>68</v>
      </c>
      <c r="B85" s="10" t="s">
        <v>69</v>
      </c>
    </row>
    <row r="86" spans="1:3" x14ac:dyDescent="0.25">
      <c r="A86" s="11" t="str">
        <f>A26&amp;" "&amp;B26&amp;" "&amp;C26</f>
        <v>María Gómez Orozco</v>
      </c>
      <c r="B86" s="11" t="str">
        <f>RIGHT(D26,10)</f>
        <v xml:space="preserve"> 109003545</v>
      </c>
    </row>
    <row r="87" spans="1:3" x14ac:dyDescent="0.25">
      <c r="A87" s="11" t="str">
        <f t="shared" ref="A87:A94" si="3">A27&amp;" "&amp;B27&amp;" "&amp;C27</f>
        <v>Ignacio González Medina</v>
      </c>
      <c r="B87" s="11" t="str">
        <f t="shared" ref="B87:B95" si="4">RIGHT(D27,10)</f>
        <v xml:space="preserve"> 109003546</v>
      </c>
    </row>
    <row r="88" spans="1:3" x14ac:dyDescent="0.25">
      <c r="A88" s="11" t="str">
        <f t="shared" si="3"/>
        <v>Liliana Sánchez Minor</v>
      </c>
      <c r="B88" s="11" t="str">
        <f t="shared" si="4"/>
        <v xml:space="preserve"> 109003547</v>
      </c>
    </row>
    <row r="89" spans="1:3" x14ac:dyDescent="0.25">
      <c r="A89" s="11" t="str">
        <f t="shared" si="3"/>
        <v>Manuel Ramírez Contreras</v>
      </c>
      <c r="B89" s="11" t="str">
        <f t="shared" si="4"/>
        <v xml:space="preserve"> 109003548</v>
      </c>
    </row>
    <row r="90" spans="1:3" x14ac:dyDescent="0.25">
      <c r="A90" s="11" t="str">
        <f t="shared" si="3"/>
        <v>Fernanda López Martínez</v>
      </c>
      <c r="B90" s="11" t="str">
        <f t="shared" si="4"/>
        <v xml:space="preserve"> 109003549</v>
      </c>
    </row>
    <row r="91" spans="1:3" x14ac:dyDescent="0.25">
      <c r="A91" s="11" t="str">
        <f t="shared" si="3"/>
        <v>Ana Escobar Laguna</v>
      </c>
      <c r="B91" s="11" t="str">
        <f t="shared" si="4"/>
        <v xml:space="preserve"> 109003550</v>
      </c>
    </row>
    <row r="92" spans="1:3" x14ac:dyDescent="0.25">
      <c r="A92" s="11" t="str">
        <f t="shared" si="3"/>
        <v>Ramón Escalante Rosales</v>
      </c>
      <c r="B92" s="11" t="str">
        <f t="shared" si="4"/>
        <v xml:space="preserve"> 109003551</v>
      </c>
    </row>
    <row r="93" spans="1:3" x14ac:dyDescent="0.25">
      <c r="A93" s="11" t="str">
        <f t="shared" si="3"/>
        <v>Raúl Flores Torres</v>
      </c>
      <c r="B93" s="11" t="str">
        <f t="shared" si="4"/>
        <v xml:space="preserve"> 109003552</v>
      </c>
    </row>
    <row r="94" spans="1:3" x14ac:dyDescent="0.25">
      <c r="A94" s="11" t="str">
        <f t="shared" si="3"/>
        <v>Karla Martínez Méndez</v>
      </c>
      <c r="B94" s="11" t="str">
        <f t="shared" si="4"/>
        <v xml:space="preserve"> 109003553</v>
      </c>
    </row>
    <row r="95" spans="1:3" x14ac:dyDescent="0.25">
      <c r="A95" s="11" t="str">
        <f>A35&amp;" "&amp;B35&amp;" "&amp;C35</f>
        <v>Santiago Rodríguez Fernández</v>
      </c>
      <c r="B95" s="11" t="str">
        <f t="shared" si="4"/>
        <v xml:space="preserve"> 109003554</v>
      </c>
    </row>
  </sheetData>
  <mergeCells count="5">
    <mergeCell ref="A38:B38"/>
    <mergeCell ref="A45:B45"/>
    <mergeCell ref="A51:B51"/>
    <mergeCell ref="A69:B69"/>
    <mergeCell ref="A70:B7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Ofimática Office 365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yuvic</cp:lastModifiedBy>
  <cp:revision/>
  <dcterms:created xsi:type="dcterms:W3CDTF">2021-11-03T06:19:49Z</dcterms:created>
  <dcterms:modified xsi:type="dcterms:W3CDTF">2022-03-29T03:14:47Z</dcterms:modified>
  <cp:category/>
  <cp:contentStatus/>
</cp:coreProperties>
</file>